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5520" activeTab="3"/>
  </bookViews>
  <sheets>
    <sheet name="T1" sheetId="1" r:id="rId1"/>
    <sheet name="T2" sheetId="2" r:id="rId2"/>
    <sheet name="T3" sheetId="3" r:id="rId3"/>
    <sheet name="T4" sheetId="4" r:id="rId4"/>
    <sheet name="Thang" sheetId="5" r:id="rId5"/>
  </sheets>
  <definedNames>
    <definedName name="Thang">#REF!</definedName>
    <definedName name="Tuan1">#REF!</definedName>
    <definedName name="Tuan2" localSheetId="0">'T1'!$A$2</definedName>
    <definedName name="Tuan2" localSheetId="1">'T2'!$A$2</definedName>
    <definedName name="Tuan2" localSheetId="2">'T3'!$A$2</definedName>
    <definedName name="Tuan2" localSheetId="3">'T4'!$A$2</definedName>
    <definedName name="Tuan2" localSheetId="4">'Thang'!$A$2</definedName>
    <definedName name="Tuan2">#REF!</definedName>
    <definedName name="Tuan3">#REF!</definedName>
    <definedName name="Tuan4">#REF!</definedName>
  </definedNames>
  <calcPr fullCalcOnLoad="1"/>
</workbook>
</file>

<file path=xl/sharedStrings.xml><?xml version="1.0" encoding="utf-8"?>
<sst xmlns="http://schemas.openxmlformats.org/spreadsheetml/2006/main" count="499" uniqueCount="142">
  <si>
    <t xml:space="preserve">    th«ng b¸o cña hiÖu tr­ëng vÒ kiÓm tra thi ®ua cña häc sinh</t>
  </si>
  <si>
    <t>I - T×nh h×nh häc sinh</t>
  </si>
  <si>
    <t>TT</t>
  </si>
  <si>
    <t>Líp</t>
  </si>
  <si>
    <t>GVCN</t>
  </si>
  <si>
    <t>§i muén</t>
  </si>
  <si>
    <t>NghØ häc</t>
  </si>
  <si>
    <t>VÖ sinh</t>
  </si>
  <si>
    <t>Vô viÖc</t>
  </si>
  <si>
    <t>Häc tËp</t>
  </si>
  <si>
    <t>§iÓm</t>
  </si>
  <si>
    <t>Giê kh¸</t>
  </si>
  <si>
    <t>XÕp lo¹i</t>
  </si>
  <si>
    <t>12A1</t>
  </si>
  <si>
    <t>12B1</t>
  </si>
  <si>
    <t>10A1</t>
  </si>
  <si>
    <t>10B1</t>
  </si>
  <si>
    <t>11A1</t>
  </si>
  <si>
    <t>11B1</t>
  </si>
  <si>
    <t>12A2</t>
  </si>
  <si>
    <t>12B2</t>
  </si>
  <si>
    <t>12C2</t>
  </si>
  <si>
    <t>10A2</t>
  </si>
  <si>
    <t>10B2</t>
  </si>
  <si>
    <t>Ðn</t>
  </si>
  <si>
    <t>10C2</t>
  </si>
  <si>
    <t>Giang</t>
  </si>
  <si>
    <t>11A2</t>
  </si>
  <si>
    <t>11B2</t>
  </si>
  <si>
    <t>11C2</t>
  </si>
  <si>
    <t>11D2</t>
  </si>
  <si>
    <t>10D2</t>
  </si>
  <si>
    <t>Tsè toµn tr­êng</t>
  </si>
  <si>
    <t>12D2</t>
  </si>
  <si>
    <t>b. theo dâi biÕn ®éng sÜ sè:</t>
  </si>
  <si>
    <t>a. theo dâi nÒ nÕp:</t>
  </si>
  <si>
    <t>II - KÕt qu¶ thùc hiÖn c¸c yªu cÇu gi¸o dôc trong tuÇn t¹i c¬ së</t>
  </si>
  <si>
    <t>XL toµn tr­êng</t>
  </si>
  <si>
    <t>SÜ
sè</t>
  </si>
  <si>
    <t>M</t>
  </si>
  <si>
    <t>Giê
tèt</t>
  </si>
  <si>
    <t>Tæng
®iÓm</t>
  </si>
  <si>
    <t>V</t>
  </si>
  <si>
    <t>m</t>
  </si>
  <si>
    <t>BM.HD 01.03</t>
  </si>
  <si>
    <t>TR/
Phôc</t>
  </si>
  <si>
    <t>Tèt
(9, 10)</t>
  </si>
  <si>
    <t>KÐm
(0,1,2)</t>
  </si>
  <si>
    <t>XÕp thø</t>
  </si>
  <si>
    <t>Thanh§</t>
  </si>
  <si>
    <t>10C1</t>
  </si>
  <si>
    <t>Kim</t>
  </si>
  <si>
    <t>Tin</t>
  </si>
  <si>
    <t>T§ cs tuÇn</t>
  </si>
  <si>
    <t>ThiÖn</t>
  </si>
  <si>
    <t>B. V©n</t>
  </si>
  <si>
    <t>11C1</t>
  </si>
  <si>
    <t>H»ng N</t>
  </si>
  <si>
    <t>Minh CD</t>
  </si>
  <si>
    <t>H­¬ngH</t>
  </si>
  <si>
    <t>H­¬ngB</t>
  </si>
  <si>
    <t>ThanhA</t>
  </si>
  <si>
    <t>ThanhB</t>
  </si>
  <si>
    <t>TAGT/
Tr¸i ca</t>
  </si>
  <si>
    <t>N</t>
  </si>
  <si>
    <t>Ngäc</t>
  </si>
  <si>
    <t>Cs2 chiÒu: Tæng sè</t>
  </si>
  <si>
    <t>H V©n</t>
  </si>
  <si>
    <t>T T©m</t>
  </si>
  <si>
    <t>ThanhC</t>
  </si>
  <si>
    <t>Cs1 s¸ng: Tæng sè</t>
  </si>
  <si>
    <t>Cs1 chiÒu: Tæng sè</t>
  </si>
  <si>
    <t>Cs2 s¸ng: Tæng sè</t>
  </si>
  <si>
    <t>Tr­êng thpt ®inh tiªn hoµng</t>
  </si>
  <si>
    <t>12C1</t>
  </si>
  <si>
    <t>ThuÊn</t>
  </si>
  <si>
    <t>12E2</t>
  </si>
  <si>
    <t>12G2</t>
  </si>
  <si>
    <t>10E2</t>
  </si>
  <si>
    <t>NgÇn</t>
  </si>
  <si>
    <t>Nhung</t>
  </si>
  <si>
    <t xml:space="preserve">                TuÇn tõ ngµy 01/11/2012 ®Õn ngµy 07/11/2012</t>
  </si>
  <si>
    <t>* CS1 (s¸ng): - Duy tr× tèt vÖ sinh vµ ®ång phôc.</t>
  </si>
  <si>
    <r>
      <t>Häc sinh vi ph¹m ATGT</t>
    </r>
    <r>
      <rPr>
        <sz val="11"/>
        <rFont val=".VnTime"/>
        <family val="2"/>
      </rPr>
      <t>: 11C1 §øc, Huy, Linh, 11A1 Mai, 12A1 Nh­, 11A1 Huy, 12B1 Hµ, NhËt Minh, 11B1 V Tó.</t>
    </r>
  </si>
  <si>
    <r>
      <t>Häc sinh sö dông §T</t>
    </r>
    <r>
      <rPr>
        <sz val="11"/>
        <rFont val=".VnTime"/>
        <family val="2"/>
      </rPr>
      <t>: 11B1 Ngäc HuyÒn, Phông, V Tó, Thä, 12B1 Cao, 10B1 Thôc Anh.</t>
    </r>
  </si>
  <si>
    <r>
      <t>Häc sinh ®i häc muén qu¸ 15'</t>
    </r>
    <r>
      <rPr>
        <sz val="11"/>
        <rFont val=".VnTime"/>
        <family val="2"/>
      </rPr>
      <t>: 12A1 K Linh (1t), 12B1 Hoµi Linh (1t), 12C1 §« (30').</t>
    </r>
  </si>
  <si>
    <r>
      <t>Häc sinh hót thuèc l¸</t>
    </r>
    <r>
      <rPr>
        <sz val="11"/>
        <rFont val=".VnTime"/>
        <family val="2"/>
      </rPr>
      <t>: 10B1 Phong (©m tÝnh)</t>
    </r>
  </si>
  <si>
    <r>
      <t>Häc sinh ®×nh chØ</t>
    </r>
    <r>
      <rPr>
        <sz val="11"/>
        <rFont val=".VnTime"/>
        <family val="2"/>
      </rPr>
      <t>: 12B1 Th¶o (®· vµo), 11C1 Kiªn, Lan ®ang xö lý, 11B1 M HuyÒn ch­a vµo, 12C1 §øc Anh, 10B1 Kiªn,</t>
    </r>
  </si>
  <si>
    <t>* CS1 (chiÒu): - Phª b×nh 7 HS líp 10C1 bá häc tiÕt Hãa. NghÜa 10B1 cho thö ma tóy kÕt qu¶ d­¬ng tÝnh.</t>
  </si>
  <si>
    <r>
      <t>Häc sinh th«i häc</t>
    </r>
    <r>
      <rPr>
        <sz val="11"/>
        <rFont val=".VnTime"/>
        <family val="2"/>
      </rPr>
      <t>: 11C1 ¸nh, 11C2 Ph¹m Ngäc B¶o, 12E2 Lª Duy Linh (ma tóy)</t>
    </r>
  </si>
  <si>
    <t>* CS2 (s¸ng): - Duy tr× c¸c nÒ nÕp ®· ®¹t ®­îc. §Èy m¹nh ho¹t ®éng tù qu¶n ë 12D2 (v¾ng GVCN).</t>
  </si>
  <si>
    <t xml:space="preserve">   - C¸c líp nh¾c nhë häc sinh vÒ m¹ng x· héi... theo chØ ®¹o.</t>
  </si>
  <si>
    <t xml:space="preserve">   - Vô viÖc: NguyÔn Ngäc Phó 11C2 bÞ ®×nh chØ cho thö ma tóy d­¬ng tÝnh.</t>
  </si>
  <si>
    <t>* CS2 (chiÒu): - TiÕp tôc rÌn ý thøc "Tù häc, tù rÌn, tù chñ" trong HS. Trong tuÇn kh«ng cã HS hót thuèc l¸.</t>
  </si>
  <si>
    <t xml:space="preserve">    - Nh¾c nhë HS vi ph¹m sö dông §TD§ vµ ATGT</t>
  </si>
  <si>
    <t xml:space="preserve">    - Vi ph¹m 10B2 §×nh §øc, 10E2 L©m + Minh ®¸nh nhau ®ang cho lµm kiÓm ®iÓm ®×nh chØ chê xö lý.</t>
  </si>
  <si>
    <r>
      <t>Häc sinh chuyÓn líp</t>
    </r>
    <r>
      <rPr>
        <sz val="11"/>
        <rFont val=".VnTime"/>
        <family val="2"/>
      </rPr>
      <t>: 10C1 ThiÖn Long vÒ 10C2</t>
    </r>
  </si>
  <si>
    <t>S¬n, Long, NghÜa (ch­a vµo), H­ng (®· vµo), 10A1 Ph­¬ng Anh (®· vµo), 10B2 §×nh §øc, 10E2 L©m, Minh.</t>
  </si>
  <si>
    <r>
      <t>Häc sinh nghØ häc dµi ngµy</t>
    </r>
    <r>
      <rPr>
        <sz val="11"/>
        <rFont val=".VnTime"/>
        <family val="2"/>
      </rPr>
      <t>: 10A1 Tr­êng, 10D2 H¹nh.</t>
    </r>
  </si>
  <si>
    <t xml:space="preserve">                TuÇn tõ ngµy 08/11/2012 ®Õn ngµy 14/11/2012</t>
  </si>
  <si>
    <t>* CS2 (s¸ng): - Duy tr× c¸c nÒ nÕp ®· ®¹t ®­îc. Thø hai chµo cê t­ëng niÖm c¸c n¹n nh©n ATGT.</t>
  </si>
  <si>
    <t xml:space="preserve">   - Dù tiÕt GTS c« Thanh A tr×nh bµy.</t>
  </si>
  <si>
    <r>
      <t>Häc sinh chuyÓn líp</t>
    </r>
    <r>
      <rPr>
        <sz val="11"/>
        <rFont val=".VnTime"/>
        <family val="2"/>
      </rPr>
      <t>: 12E2 V¨n Hïng Huy sang 12B2, 10B2 Trµ My vÒ 10C2</t>
    </r>
  </si>
  <si>
    <t>* CS2 (chiÒu): - NÒ nÕp vÖ sinh, trang phôc duy tr× tèt. Trong tuÇn kh«ng cã vô viÖc x¶y ra. Kh«ng cã häc sinh hót thuèc l¸.</t>
  </si>
  <si>
    <t xml:space="preserve">   - Chµo cê thø 2 "T­ëng niÖm c¸c n¹n nh©n thiÖt m¹ng tÒ tai n¹n GT". K10 häc gi¸ trÞ sèng "yªu th­¬ng".</t>
  </si>
  <si>
    <r>
      <t>HS ®×nh chØ</t>
    </r>
    <r>
      <rPr>
        <sz val="11"/>
        <rFont val=".VnTime"/>
        <family val="2"/>
      </rPr>
      <t>: 12A2 §µo Nh­ Duy, 10E2 Minh, L©m, 10B2 §×nh §øc, Trµ My, 12C1 §øc Anh, 11B1 M HuyÒn, TuyÒn</t>
    </r>
  </si>
  <si>
    <t>* CS1 (s¸ng): - 3 líp 12C1, 11A1, 11C1 häc gi¸ trÞ sèng, kü n¨ng sèng. §Ò nghÞ chÊn chØnh trang phôc trong tuÇn tíi.</t>
  </si>
  <si>
    <r>
      <t>HS vi ph¹m ATGT</t>
    </r>
    <r>
      <rPr>
        <sz val="11"/>
        <rFont val=".VnTime"/>
        <family val="2"/>
      </rPr>
      <t>: 11C1 Träng Phóc, 12A1 Hoµng Anh, 12C1 M C­êng, 12B1 Linh B</t>
    </r>
  </si>
  <si>
    <r>
      <t>Häc sinh sö dông §T</t>
    </r>
    <r>
      <rPr>
        <sz val="11"/>
        <rFont val=".VnTime"/>
        <family val="2"/>
      </rPr>
      <t>: 12B1 Giang, 11A1 Phông Anh, 11B1 TiÕn, Ngäc HuyÒn, 11C1 V T Linh, 10B1 Thôc Anh, Lª Trang.</t>
    </r>
  </si>
  <si>
    <r>
      <t>Häc sinh ®i häc muén qu¸ 15'</t>
    </r>
    <r>
      <rPr>
        <sz val="11"/>
        <rFont val=".VnTime"/>
        <family val="2"/>
      </rPr>
      <t>: 11B1 Mü HuyÒn, Phông (muén 1t)</t>
    </r>
  </si>
  <si>
    <t>* CS1 (chiÒu): - Duy tr× tèt vÖ sinh, ®ång phôc. 2 líp 10B1, 10C1 ®· cã chuyÓn biÕn tÝch cùc.</t>
  </si>
  <si>
    <t>11C1 §øc Anh (®· vµo), 10B1 NghÜa (ch­a vµo), Long, S¬n (®· vµo).</t>
  </si>
  <si>
    <r>
      <t>Häc sinh nghØ häc dµi ngµy</t>
    </r>
    <r>
      <rPr>
        <sz val="11"/>
        <rFont val=".VnTime"/>
        <family val="2"/>
      </rPr>
      <t>: 12B2 Tr T Anh, 12C2 §¹i c¶ tuÇn kh«ng ®i häc, 10D2 TiÕn (nghØ 3 ngµy), 10B1 H»ng èm.</t>
    </r>
  </si>
  <si>
    <r>
      <t>Häc sinh th«i häc</t>
    </r>
    <r>
      <rPr>
        <sz val="11"/>
        <rFont val=".VnTime"/>
        <family val="2"/>
      </rPr>
      <t>: 10D2 Lª TuÊn Anh (bá häc), 10A1 Tr­êng.</t>
    </r>
  </si>
  <si>
    <t xml:space="preserve">                TuÇn tõ ngµy 15/11/2012 ®Õn ngµy 21/11/2012</t>
  </si>
  <si>
    <t>* CS1 (s¸ng): - 12A1, 10B1 tæ chøc ngo¹i khãa chµo mõng ngµy Nhµ gi¸o ViÖt Nam 20/11.</t>
  </si>
  <si>
    <r>
      <t>Häc sinh nghØ häc dµi ngµy</t>
    </r>
    <r>
      <rPr>
        <sz val="11"/>
        <rFont val=".VnTime"/>
        <family val="2"/>
      </rPr>
      <t>: 11B1 Linh</t>
    </r>
  </si>
  <si>
    <r>
      <t>Häc sinh ®×nh chØ</t>
    </r>
    <r>
      <rPr>
        <sz val="11"/>
        <rFont val=".VnTime"/>
        <family val="2"/>
      </rPr>
      <t>: 11B1 Hµ Trang, Linh ®· vµo, 11C1 Träng Phóc, §øc Anh, Q Huy ®· vµo, 12B1 Cao ®ang gi¶i quyÕt.</t>
    </r>
  </si>
  <si>
    <r>
      <t>Häc sinh vi ph¹m ATGT</t>
    </r>
    <r>
      <rPr>
        <sz val="11"/>
        <rFont val=".VnTime"/>
        <family val="2"/>
      </rPr>
      <t xml:space="preserve">: 11A1 V T Anh, 12C1 TuÊn Anh, My, 12B1 Giang </t>
    </r>
  </si>
  <si>
    <t>10B1 Phó NghÜa ®· vµo</t>
  </si>
  <si>
    <t>* CS1 (chiÒu): - Duy tr× vÖ sinh vµ ®ång phôc.</t>
  </si>
  <si>
    <r>
      <t>Häc sinh th«i häc</t>
    </r>
    <r>
      <rPr>
        <sz val="11"/>
        <rFont val=".VnTime"/>
        <family val="2"/>
      </rPr>
      <t>: 12A2 Ng Anh D­¬ng (gia ®×nh trèn nî).</t>
    </r>
  </si>
  <si>
    <t>* CS2 (s¸ng): - Duy tr× c¸c nÒ nÕp ®· ®¹t ®­îc. Tæ chøc ngo¹i khãa do 12C2 + 11C2 chñ tr× thµnh c«ng.</t>
  </si>
  <si>
    <t xml:space="preserve">   - Rót kinh nghiÖm vµ häc tËp 12D2 tù qu¶n trong 2 tuÇn.</t>
  </si>
  <si>
    <r>
      <t>Häc sinh hót thuèc l¸</t>
    </r>
    <r>
      <rPr>
        <sz val="11"/>
        <rFont val=".VnTime"/>
        <family val="2"/>
      </rPr>
      <t>: 12A2 §øc Anh (©m tÝnh), 10B2 Quèc Minh, V¨n Héi (d­¬ng tÝnh).</t>
    </r>
  </si>
  <si>
    <r>
      <t>Häc sinh sö dông §T</t>
    </r>
    <r>
      <rPr>
        <sz val="11"/>
        <rFont val=".VnTime"/>
        <family val="2"/>
      </rPr>
      <t>: 11B1 Phông, Dòng, 10B1 Gia Phó, Hoµng, 10D2 S¬n Tïng, ViÖt, TuÊn §øc.</t>
    </r>
  </si>
  <si>
    <t xml:space="preserve">* CS2 (chiÒu): - Ngo¹i khãa 12C2 + 11C2 chñ tr× "Uèng n­íc nhí nguån" néi dung, h×nh thøc ch­¬ng tr×nh tèt s«i næi vui vÎ </t>
  </si>
  <si>
    <t xml:space="preserve">   - C¸c líp «n tËp theo ®Ò c­¬ng chuÈn bÞ cho thi HKI. C¸c líp tæ chøc 20/11 vui vÎ, an toµn, ®Ëm t×nh thÇy trß.</t>
  </si>
  <si>
    <t xml:space="preserve">                TuÇn tõ ngµy 22/11/2012 ®Õn ngµy 28/11/2012</t>
  </si>
  <si>
    <t>* CS1 (s¸ng): - C¸c líp ®i häc muén nhiÒu. C¸c líp ®Òu cã häc sinh mÆc sai ¸o kho¸c ®ång phôc vµ quÇn bß.</t>
  </si>
  <si>
    <r>
      <t>Häc sinh vi ph¹m ATGT</t>
    </r>
    <r>
      <rPr>
        <sz val="11"/>
        <rFont val=".VnTime"/>
        <family val="2"/>
      </rPr>
      <t>: 12B1 §­êng, 12A1 Hoµng Anh, TuÊn Anh,</t>
    </r>
  </si>
  <si>
    <r>
      <t>Häc sinh sö dông §T</t>
    </r>
    <r>
      <rPr>
        <sz val="11"/>
        <rFont val=".VnTime"/>
        <family val="2"/>
      </rPr>
      <t>: 11A1 P. Anh, 11B1 TiÕn, 11C1 Qu©n, §øc Huy, V T Linh, 10A1 Ly, 10B1 H­ng, My, 10C1</t>
    </r>
  </si>
  <si>
    <t>§øc Huy, S Tïng, Th¾ng.</t>
  </si>
  <si>
    <r>
      <t>HS ®×nh chØ</t>
    </r>
    <r>
      <rPr>
        <sz val="11"/>
        <rFont val=".VnTime"/>
        <family val="2"/>
      </rPr>
      <t>: 11C1 Hoµng Huy, Sü Phóc, §øc Anh, Träng Phóc, 11B1 Hµ Trang ®· vµo, 10B1 Ly, Hång Anh.</t>
    </r>
  </si>
  <si>
    <t>* CS2 (s¸ng): - Duy tr× nÒ nÕp c¸c mÆt ®· ®¹t ®­îc. D¹y gi¸ trÞ sèng theo chØ ®¹o.</t>
  </si>
  <si>
    <t xml:space="preserve">   - Nh¾c nhë vËn ®éng häc sinh ph¶i ngñ ®ñ giê ë ban ®ªm.</t>
  </si>
  <si>
    <t>* CS1 (chiÒu): - Vô viÖc: 10B1 Minh NghÜa thö ma tóy 2 lÇn ®Òu d­¬ng tÝnh</t>
  </si>
  <si>
    <t xml:space="preserve">    - Nh¾c nhë HS thùc hiÖn nÒ nÕp trang phôc ®«ng. C¸c líp ®ang «n tËp chuÈn bÞ cho thi HKI s¾p tíi.</t>
  </si>
  <si>
    <t xml:space="preserve">* CS2 (chiÒu): - K10 tiÕp tôc d¹y gi¸ trÞ sèng "yªu th­¬ng" tiÕt 2. Nh¾c nhë c¸c líp chuÈn bÞ thÎ HS cho thi HKI. </t>
  </si>
  <si>
    <t xml:space="preserve">    - 10E2 Tin häc ®i muén nhiÒu. </t>
  </si>
  <si>
    <t xml:space="preserve">    - Vi ph¹m: 10C2 H Qu©n, T Long, C­êng, ViÖt, Q Anh, T §øc, H S¬n, T Long, N Hµ, Trang vµo tiÕt muén</t>
  </si>
  <si>
    <t>Th¸ng 11/2012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</si>
</sst>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0"/>
    <numFmt numFmtId="173" formatCode="0.000"/>
    <numFmt numFmtId="174" formatCode="0.0"/>
  </numFmts>
  <fonts count="21">
    <font>
      <sz val="13"/>
      <name val=".VnTime"/>
      <family val="0"/>
    </font>
    <font>
      <sz val="11"/>
      <name val=".VnTime"/>
      <family val="0"/>
    </font>
    <font>
      <b/>
      <sz val="11"/>
      <color indexed="17"/>
      <name val=".VnTime"/>
      <family val="2"/>
    </font>
    <font>
      <sz val="11"/>
      <color indexed="12"/>
      <name val=".VnVogue"/>
      <family val="2"/>
    </font>
    <font>
      <b/>
      <sz val="10"/>
      <color indexed="14"/>
      <name val=".VnVogueH"/>
      <family val="2"/>
    </font>
    <font>
      <sz val="10"/>
      <name val=".VnTime"/>
      <family val="0"/>
    </font>
    <font>
      <sz val="10"/>
      <color indexed="14"/>
      <name val=".VnVogueH"/>
      <family val="2"/>
    </font>
    <font>
      <sz val="11"/>
      <color indexed="10"/>
      <name val=".VnVogueH"/>
      <family val="2"/>
    </font>
    <font>
      <sz val="11"/>
      <color indexed="12"/>
      <name val=".VnHelvetInsH"/>
      <family val="2"/>
    </font>
    <font>
      <b/>
      <i/>
      <sz val="11"/>
      <name val=".VnTime"/>
      <family val="2"/>
    </font>
    <font>
      <sz val="11"/>
      <name val=".VnVogue"/>
      <family val="2"/>
    </font>
    <font>
      <b/>
      <sz val="8"/>
      <color indexed="12"/>
      <name val=".VnTimeH"/>
      <family val="2"/>
    </font>
    <font>
      <b/>
      <sz val="8"/>
      <color indexed="14"/>
      <name val=".VnTimeH"/>
      <family val="2"/>
    </font>
    <font>
      <sz val="8"/>
      <color indexed="12"/>
      <name val=".VnVogue"/>
      <family val="2"/>
    </font>
    <font>
      <sz val="8"/>
      <color indexed="14"/>
      <name val=".VnVogue"/>
      <family val="2"/>
    </font>
    <font>
      <u val="single"/>
      <sz val="13"/>
      <color indexed="12"/>
      <name val=".VnTime"/>
      <family val="0"/>
    </font>
    <font>
      <u val="single"/>
      <sz val="13"/>
      <color indexed="36"/>
      <name val=".VnTime"/>
      <family val="0"/>
    </font>
    <font>
      <b/>
      <i/>
      <sz val="11"/>
      <name val=".VnTimeH"/>
      <family val="2"/>
    </font>
    <font>
      <sz val="8"/>
      <color indexed="12"/>
      <name val=".VnTimeH"/>
      <family val="2"/>
    </font>
    <font>
      <sz val="12"/>
      <name val=".VnTime"/>
      <family val="2"/>
    </font>
    <font>
      <b/>
      <sz val="7"/>
      <color indexed="12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 quotePrefix="1">
      <alignment horizontal="center"/>
    </xf>
    <xf numFmtId="11" fontId="1" fillId="0" borderId="15" xfId="0" applyNumberFormat="1" applyFont="1" applyBorder="1" applyAlignment="1" quotePrefix="1">
      <alignment horizont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8" fillId="2" borderId="2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pane ySplit="7" topLeftCell="BM35" activePane="bottomLeft" state="frozen"/>
      <selection pane="topLeft" activeCell="A1" sqref="A1"/>
      <selection pane="bottomLeft" activeCell="A54" sqref="A54"/>
    </sheetView>
  </sheetViews>
  <sheetFormatPr defaultColWidth="8.72265625" defaultRowHeight="16.5"/>
  <cols>
    <col min="1" max="1" width="3.18359375" style="0" customWidth="1"/>
    <col min="2" max="2" width="5.18359375" style="0" customWidth="1"/>
    <col min="3" max="3" width="6.99609375" style="0" customWidth="1"/>
    <col min="4" max="4" width="4.36328125" style="0" customWidth="1"/>
    <col min="5" max="5" width="3.8125" style="0" customWidth="1"/>
    <col min="6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453125" style="0" customWidth="1"/>
    <col min="15" max="15" width="4.085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7" customWidth="1"/>
    <col min="23" max="23" width="8.90625" style="0" hidden="1" customWidth="1"/>
  </cols>
  <sheetData>
    <row r="1" spans="20:23" ht="16.5">
      <c r="T1" s="60" t="s">
        <v>44</v>
      </c>
      <c r="U1" s="61"/>
      <c r="V1" s="62"/>
      <c r="W1" s="41"/>
    </row>
    <row r="2" spans="1:19" ht="18.75" customHeight="1">
      <c r="A2" s="7" t="s">
        <v>73</v>
      </c>
      <c r="B2" s="1"/>
      <c r="C2" s="1"/>
      <c r="D2" s="1"/>
      <c r="E2" s="1"/>
      <c r="F2" s="1"/>
      <c r="G2" s="8" t="s">
        <v>0</v>
      </c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</row>
    <row r="3" spans="2:21" ht="15.75" customHeight="1">
      <c r="B3" s="1"/>
      <c r="C3" s="7"/>
      <c r="D3" s="1"/>
      <c r="E3" s="1"/>
      <c r="F3" s="1"/>
      <c r="G3" s="2" t="s">
        <v>81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8"/>
    </row>
    <row r="5" spans="1:22" s="5" customFormat="1" ht="15.75" customHeight="1" thickBot="1">
      <c r="A5" s="6" t="s">
        <v>35</v>
      </c>
      <c r="L5" s="9"/>
      <c r="M5" s="1"/>
      <c r="N5" s="1"/>
      <c r="O5" s="1"/>
      <c r="P5" s="1"/>
      <c r="Q5" s="1"/>
      <c r="R5" s="1"/>
      <c r="S5" s="1"/>
      <c r="T5" s="1"/>
      <c r="U5" s="1"/>
      <c r="V5" s="29"/>
    </row>
    <row r="6" spans="1:22" ht="24.75" customHeight="1">
      <c r="A6" s="78" t="s">
        <v>2</v>
      </c>
      <c r="B6" s="63" t="s">
        <v>3</v>
      </c>
      <c r="C6" s="63" t="s">
        <v>4</v>
      </c>
      <c r="D6" s="74" t="s">
        <v>38</v>
      </c>
      <c r="E6" s="76" t="s">
        <v>5</v>
      </c>
      <c r="F6" s="74" t="s">
        <v>6</v>
      </c>
      <c r="G6" s="75"/>
      <c r="H6" s="74" t="s">
        <v>63</v>
      </c>
      <c r="I6" s="75"/>
      <c r="J6" s="74" t="s">
        <v>52</v>
      </c>
      <c r="K6" s="75"/>
      <c r="L6" s="72" t="s">
        <v>45</v>
      </c>
      <c r="M6" s="63" t="s">
        <v>7</v>
      </c>
      <c r="N6" s="63" t="s">
        <v>8</v>
      </c>
      <c r="O6" s="63" t="s">
        <v>9</v>
      </c>
      <c r="P6" s="63"/>
      <c r="Q6" s="69" t="s">
        <v>10</v>
      </c>
      <c r="R6" s="69"/>
      <c r="S6" s="70" t="s">
        <v>53</v>
      </c>
      <c r="T6" s="71"/>
      <c r="U6" s="63" t="s">
        <v>48</v>
      </c>
      <c r="V6" s="65" t="s">
        <v>37</v>
      </c>
    </row>
    <row r="7" spans="1:22" ht="23.25" customHeight="1" thickBot="1">
      <c r="A7" s="79"/>
      <c r="B7" s="64"/>
      <c r="C7" s="64"/>
      <c r="D7" s="80"/>
      <c r="E7" s="77"/>
      <c r="F7" s="50" t="s">
        <v>42</v>
      </c>
      <c r="G7" s="50" t="s">
        <v>64</v>
      </c>
      <c r="H7" s="31" t="s">
        <v>42</v>
      </c>
      <c r="I7" s="31" t="s">
        <v>39</v>
      </c>
      <c r="J7" s="31" t="s">
        <v>42</v>
      </c>
      <c r="K7" s="31" t="s">
        <v>43</v>
      </c>
      <c r="L7" s="73"/>
      <c r="M7" s="64"/>
      <c r="N7" s="64"/>
      <c r="O7" s="24" t="s">
        <v>40</v>
      </c>
      <c r="P7" s="24" t="s">
        <v>11</v>
      </c>
      <c r="Q7" s="25" t="s">
        <v>46</v>
      </c>
      <c r="R7" s="25" t="s">
        <v>47</v>
      </c>
      <c r="S7" s="25" t="s">
        <v>41</v>
      </c>
      <c r="T7" s="25" t="s">
        <v>12</v>
      </c>
      <c r="U7" s="64"/>
      <c r="V7" s="66"/>
    </row>
    <row r="8" spans="1:23" ht="15" customHeight="1">
      <c r="A8" s="10">
        <v>1</v>
      </c>
      <c r="B8" s="11" t="s">
        <v>13</v>
      </c>
      <c r="C8" s="11" t="s">
        <v>55</v>
      </c>
      <c r="D8" s="12">
        <v>47</v>
      </c>
      <c r="E8" s="12">
        <v>2</v>
      </c>
      <c r="F8" s="49">
        <v>1</v>
      </c>
      <c r="G8" s="42">
        <v>2</v>
      </c>
      <c r="H8" s="12"/>
      <c r="I8" s="12"/>
      <c r="J8" s="12"/>
      <c r="K8" s="12"/>
      <c r="L8" s="12">
        <v>1</v>
      </c>
      <c r="M8" s="12"/>
      <c r="N8" s="12"/>
      <c r="O8" s="12">
        <v>34</v>
      </c>
      <c r="P8" s="12">
        <v>1</v>
      </c>
      <c r="Q8" s="12">
        <v>4</v>
      </c>
      <c r="R8" s="12"/>
      <c r="S8" s="13">
        <v>50.82</v>
      </c>
      <c r="T8" s="13" t="str">
        <f aca="true" t="shared" si="0" ref="T8:T13">IF(S8&gt;=50.8,"T",IF(S8&gt;=50.01,"K",IF(S8&gt;=49,"TB",IF(S8&gt;=48,"Y","kÐm"))))</f>
        <v>T</v>
      </c>
      <c r="U8" s="12">
        <f aca="true" t="shared" si="1" ref="U8:U13">RANK(S8,$S$8:$S$13,0)</f>
        <v>4</v>
      </c>
      <c r="V8" s="14">
        <f aca="true" t="shared" si="2" ref="V8:V13">RANK(S8,$W$8:$W$34,0)</f>
        <v>16</v>
      </c>
      <c r="W8" s="32">
        <f aca="true" t="shared" si="3" ref="W8:W13">S8</f>
        <v>50.82</v>
      </c>
    </row>
    <row r="9" spans="1:23" ht="15" customHeight="1">
      <c r="A9" s="15">
        <f>+A8+1</f>
        <v>2</v>
      </c>
      <c r="B9" s="16" t="s">
        <v>14</v>
      </c>
      <c r="C9" s="16" t="s">
        <v>26</v>
      </c>
      <c r="D9" s="17">
        <v>48</v>
      </c>
      <c r="E9" s="17">
        <v>3</v>
      </c>
      <c r="F9" s="17">
        <v>1</v>
      </c>
      <c r="G9" s="17">
        <v>1</v>
      </c>
      <c r="H9" s="17"/>
      <c r="I9" s="17"/>
      <c r="J9" s="17"/>
      <c r="K9" s="17"/>
      <c r="L9" s="17">
        <v>1</v>
      </c>
      <c r="M9" s="17"/>
      <c r="N9" s="17"/>
      <c r="O9" s="17">
        <v>35</v>
      </c>
      <c r="P9" s="17"/>
      <c r="Q9" s="17">
        <v>6</v>
      </c>
      <c r="R9" s="17">
        <v>2</v>
      </c>
      <c r="S9" s="18">
        <v>50.83</v>
      </c>
      <c r="T9" s="18" t="str">
        <f t="shared" si="0"/>
        <v>T</v>
      </c>
      <c r="U9" s="17">
        <f t="shared" si="1"/>
        <v>3</v>
      </c>
      <c r="V9" s="19">
        <f t="shared" si="2"/>
        <v>15</v>
      </c>
      <c r="W9" s="32">
        <f t="shared" si="3"/>
        <v>50.83</v>
      </c>
    </row>
    <row r="10" spans="1:23" ht="15" customHeight="1">
      <c r="A10" s="15">
        <f>+A9+1</f>
        <v>3</v>
      </c>
      <c r="B10" s="16" t="s">
        <v>74</v>
      </c>
      <c r="C10" s="16" t="s">
        <v>54</v>
      </c>
      <c r="D10" s="17">
        <v>45</v>
      </c>
      <c r="E10" s="17">
        <v>3</v>
      </c>
      <c r="F10" s="17">
        <v>1</v>
      </c>
      <c r="G10" s="17">
        <v>2</v>
      </c>
      <c r="H10" s="17"/>
      <c r="I10" s="17"/>
      <c r="J10" s="17"/>
      <c r="K10" s="17"/>
      <c r="L10" s="17"/>
      <c r="M10" s="17"/>
      <c r="N10" s="17"/>
      <c r="O10" s="17">
        <v>34</v>
      </c>
      <c r="P10" s="17">
        <v>1</v>
      </c>
      <c r="Q10" s="17">
        <v>3</v>
      </c>
      <c r="R10" s="17">
        <v>1</v>
      </c>
      <c r="S10" s="18">
        <v>50.88</v>
      </c>
      <c r="T10" s="18" t="str">
        <f t="shared" si="0"/>
        <v>T</v>
      </c>
      <c r="U10" s="17">
        <f t="shared" si="1"/>
        <v>2</v>
      </c>
      <c r="V10" s="19">
        <f t="shared" si="2"/>
        <v>14</v>
      </c>
      <c r="W10" s="32">
        <f t="shared" si="3"/>
        <v>50.88</v>
      </c>
    </row>
    <row r="11" spans="1:23" ht="15" customHeight="1">
      <c r="A11" s="15">
        <f>+A10+1</f>
        <v>4</v>
      </c>
      <c r="B11" s="16" t="s">
        <v>17</v>
      </c>
      <c r="C11" s="16" t="s">
        <v>59</v>
      </c>
      <c r="D11" s="17">
        <v>47</v>
      </c>
      <c r="E11" s="17">
        <v>1</v>
      </c>
      <c r="F11" s="17"/>
      <c r="G11" s="17">
        <v>1</v>
      </c>
      <c r="H11" s="17"/>
      <c r="I11" s="17"/>
      <c r="J11" s="17"/>
      <c r="K11" s="17"/>
      <c r="L11" s="17"/>
      <c r="M11" s="17"/>
      <c r="N11" s="17"/>
      <c r="O11" s="17">
        <v>35</v>
      </c>
      <c r="P11" s="17"/>
      <c r="Q11" s="17">
        <v>9</v>
      </c>
      <c r="R11" s="17">
        <v>1</v>
      </c>
      <c r="S11" s="18">
        <v>51.03</v>
      </c>
      <c r="T11" s="18" t="str">
        <f t="shared" si="0"/>
        <v>T</v>
      </c>
      <c r="U11" s="17">
        <f t="shared" si="1"/>
        <v>1</v>
      </c>
      <c r="V11" s="19">
        <f t="shared" si="2"/>
        <v>6</v>
      </c>
      <c r="W11" s="32">
        <f t="shared" si="3"/>
        <v>51.03</v>
      </c>
    </row>
    <row r="12" spans="1:23" ht="15" customHeight="1">
      <c r="A12" s="15">
        <f>+A11+1</f>
        <v>5</v>
      </c>
      <c r="B12" s="16" t="s">
        <v>18</v>
      </c>
      <c r="C12" s="16" t="s">
        <v>65</v>
      </c>
      <c r="D12" s="17">
        <v>42</v>
      </c>
      <c r="E12" s="17">
        <v>1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>
        <v>34</v>
      </c>
      <c r="P12" s="17">
        <v>1</v>
      </c>
      <c r="Q12" s="17">
        <v>6</v>
      </c>
      <c r="R12" s="17"/>
      <c r="S12" s="18">
        <v>50.58</v>
      </c>
      <c r="T12" s="18" t="str">
        <f t="shared" si="0"/>
        <v>K</v>
      </c>
      <c r="U12" s="17">
        <f t="shared" si="1"/>
        <v>6</v>
      </c>
      <c r="V12" s="19">
        <f t="shared" si="2"/>
        <v>18</v>
      </c>
      <c r="W12" s="32">
        <f t="shared" si="3"/>
        <v>50.58</v>
      </c>
    </row>
    <row r="13" spans="1:23" ht="15" customHeight="1" thickBot="1">
      <c r="A13" s="15">
        <f>+A12+1</f>
        <v>6</v>
      </c>
      <c r="B13" s="16" t="s">
        <v>56</v>
      </c>
      <c r="C13" s="16" t="s">
        <v>49</v>
      </c>
      <c r="D13" s="17">
        <v>44</v>
      </c>
      <c r="E13" s="17">
        <v>2</v>
      </c>
      <c r="F13" s="17">
        <v>2</v>
      </c>
      <c r="G13" s="17">
        <v>3</v>
      </c>
      <c r="H13" s="17"/>
      <c r="I13" s="17"/>
      <c r="J13" s="17"/>
      <c r="K13" s="17"/>
      <c r="L13" s="17"/>
      <c r="M13" s="17"/>
      <c r="N13" s="17"/>
      <c r="O13" s="17">
        <v>34</v>
      </c>
      <c r="P13" s="17">
        <v>1</v>
      </c>
      <c r="Q13" s="17">
        <v>1</v>
      </c>
      <c r="R13" s="17"/>
      <c r="S13" s="18">
        <v>50.61</v>
      </c>
      <c r="T13" s="18" t="str">
        <f t="shared" si="0"/>
        <v>K</v>
      </c>
      <c r="U13" s="17">
        <f t="shared" si="1"/>
        <v>5</v>
      </c>
      <c r="V13" s="37">
        <f t="shared" si="2"/>
        <v>17</v>
      </c>
      <c r="W13" s="32">
        <f t="shared" si="3"/>
        <v>50.61</v>
      </c>
    </row>
    <row r="14" spans="1:23" ht="15" customHeight="1" thickBot="1">
      <c r="A14" s="67" t="s">
        <v>70</v>
      </c>
      <c r="B14" s="68"/>
      <c r="C14" s="68"/>
      <c r="D14" s="20">
        <f aca="true" t="shared" si="4" ref="D14:R14">SUM(D8:D13)</f>
        <v>273</v>
      </c>
      <c r="E14" s="21">
        <f t="shared" si="4"/>
        <v>12</v>
      </c>
      <c r="F14" s="21">
        <f t="shared" si="4"/>
        <v>7</v>
      </c>
      <c r="G14" s="21">
        <f t="shared" si="4"/>
        <v>12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2</v>
      </c>
      <c r="M14" s="21">
        <f t="shared" si="4"/>
        <v>0</v>
      </c>
      <c r="N14" s="21">
        <f t="shared" si="4"/>
        <v>0</v>
      </c>
      <c r="O14" s="21">
        <f t="shared" si="4"/>
        <v>206</v>
      </c>
      <c r="P14" s="21">
        <f t="shared" si="4"/>
        <v>4</v>
      </c>
      <c r="Q14" s="21">
        <f t="shared" si="4"/>
        <v>29</v>
      </c>
      <c r="R14" s="22">
        <f t="shared" si="4"/>
        <v>4</v>
      </c>
      <c r="S14" s="33">
        <f>AVERAGE(S8:S13)</f>
        <v>50.791666666666664</v>
      </c>
      <c r="T14" s="33"/>
      <c r="U14" s="34"/>
      <c r="V14" s="35"/>
      <c r="W14" s="32"/>
    </row>
    <row r="15" spans="1:23" ht="15" customHeight="1">
      <c r="A15" s="10">
        <v>7</v>
      </c>
      <c r="B15" s="45" t="s">
        <v>15</v>
      </c>
      <c r="C15" s="45" t="s">
        <v>75</v>
      </c>
      <c r="D15" s="12">
        <v>47</v>
      </c>
      <c r="E15" s="12">
        <v>1</v>
      </c>
      <c r="F15" s="12">
        <v>1</v>
      </c>
      <c r="G15" s="12">
        <v>2</v>
      </c>
      <c r="H15" s="12"/>
      <c r="I15" s="12">
        <v>1</v>
      </c>
      <c r="J15" s="12">
        <v>2</v>
      </c>
      <c r="K15" s="12"/>
      <c r="L15" s="12"/>
      <c r="M15" s="12"/>
      <c r="N15" s="12"/>
      <c r="O15" s="12">
        <v>26</v>
      </c>
      <c r="P15" s="12"/>
      <c r="Q15" s="12">
        <v>8</v>
      </c>
      <c r="R15" s="12"/>
      <c r="S15" s="13">
        <v>50.91</v>
      </c>
      <c r="T15" s="13" t="str">
        <f>IF(S15&gt;=50.8,"T",IF(S15&gt;=50.01,"K",IF(S15&gt;=49,"TB",IF(S15&gt;=48,"Y","kÐm"))))</f>
        <v>T</v>
      </c>
      <c r="U15" s="12">
        <f>RANK(S15,$S$15:$S$17,0)</f>
        <v>1</v>
      </c>
      <c r="V15" s="14">
        <f>RANK(S15,$W$8:$W$34,0)</f>
        <v>11</v>
      </c>
      <c r="W15" s="32">
        <f>S15</f>
        <v>50.91</v>
      </c>
    </row>
    <row r="16" spans="1:23" ht="15" customHeight="1">
      <c r="A16" s="52">
        <v>8</v>
      </c>
      <c r="B16" s="53" t="s">
        <v>16</v>
      </c>
      <c r="C16" s="53" t="s">
        <v>55</v>
      </c>
      <c r="D16" s="49">
        <v>43</v>
      </c>
      <c r="E16" s="49">
        <v>2</v>
      </c>
      <c r="F16" s="49">
        <v>2</v>
      </c>
      <c r="G16" s="49">
        <v>4</v>
      </c>
      <c r="H16" s="49">
        <v>1</v>
      </c>
      <c r="I16" s="49"/>
      <c r="J16" s="49">
        <v>2</v>
      </c>
      <c r="K16" s="49"/>
      <c r="L16" s="49"/>
      <c r="M16" s="49"/>
      <c r="N16" s="49">
        <v>1</v>
      </c>
      <c r="O16" s="49">
        <v>24</v>
      </c>
      <c r="P16" s="49">
        <v>2</v>
      </c>
      <c r="Q16" s="49">
        <v>2</v>
      </c>
      <c r="R16" s="49"/>
      <c r="S16" s="54">
        <v>50.31</v>
      </c>
      <c r="T16" s="18" t="str">
        <f>IF(S16&gt;=50.8,"T",IF(S16&gt;=50.01,"K",IF(S16&gt;=49,"TB",IF(S16&gt;=48,"Y","kÐm"))))</f>
        <v>K</v>
      </c>
      <c r="U16" s="17">
        <f>RANK(S16,$S$15:$S$17,0)</f>
        <v>3</v>
      </c>
      <c r="V16" s="19">
        <f>RANK(S16,$W$8:$W$34,0)</f>
        <v>21</v>
      </c>
      <c r="W16" s="32">
        <f>S16</f>
        <v>50.31</v>
      </c>
    </row>
    <row r="17" spans="1:23" ht="15" customHeight="1" thickBot="1">
      <c r="A17" s="15">
        <v>9</v>
      </c>
      <c r="B17" s="46" t="s">
        <v>50</v>
      </c>
      <c r="C17" s="16" t="s">
        <v>54</v>
      </c>
      <c r="D17" s="17">
        <v>46</v>
      </c>
      <c r="E17" s="17"/>
      <c r="F17" s="17">
        <v>1</v>
      </c>
      <c r="G17" s="17">
        <v>2</v>
      </c>
      <c r="H17" s="17">
        <v>1</v>
      </c>
      <c r="I17" s="17"/>
      <c r="J17" s="17"/>
      <c r="K17" s="17">
        <v>1</v>
      </c>
      <c r="L17" s="17"/>
      <c r="M17" s="17"/>
      <c r="N17" s="17"/>
      <c r="O17" s="17">
        <v>24</v>
      </c>
      <c r="P17" s="17">
        <v>2</v>
      </c>
      <c r="Q17" s="17">
        <v>6</v>
      </c>
      <c r="R17" s="17">
        <v>1</v>
      </c>
      <c r="S17" s="18">
        <v>50.48</v>
      </c>
      <c r="T17" s="57" t="str">
        <f>IF(S17&gt;=50.8,"T",IF(S17&gt;=50.01,"K",IF(S17&gt;=49,"TB",IF(S17&gt;=48,"Y","kÐm"))))</f>
        <v>K</v>
      </c>
      <c r="U17" s="58">
        <f>RANK(S17,$S$15:$S$17,0)</f>
        <v>2</v>
      </c>
      <c r="V17" s="37">
        <f>RANK(S17,$W$8:$W$34,0)</f>
        <v>20</v>
      </c>
      <c r="W17" s="32">
        <f>S17</f>
        <v>50.48</v>
      </c>
    </row>
    <row r="18" spans="1:23" ht="15" customHeight="1" thickBot="1">
      <c r="A18" s="67" t="s">
        <v>71</v>
      </c>
      <c r="B18" s="68"/>
      <c r="C18" s="68"/>
      <c r="D18" s="20">
        <f aca="true" t="shared" si="5" ref="D18:R18">SUM(D15:D17)</f>
        <v>136</v>
      </c>
      <c r="E18" s="21">
        <f t="shared" si="5"/>
        <v>3</v>
      </c>
      <c r="F18" s="21">
        <f t="shared" si="5"/>
        <v>4</v>
      </c>
      <c r="G18" s="21">
        <f t="shared" si="5"/>
        <v>8</v>
      </c>
      <c r="H18" s="21">
        <f t="shared" si="5"/>
        <v>2</v>
      </c>
      <c r="I18" s="21">
        <f t="shared" si="5"/>
        <v>1</v>
      </c>
      <c r="J18" s="21">
        <f t="shared" si="5"/>
        <v>4</v>
      </c>
      <c r="K18" s="21">
        <f t="shared" si="5"/>
        <v>1</v>
      </c>
      <c r="L18" s="21">
        <f t="shared" si="5"/>
        <v>0</v>
      </c>
      <c r="M18" s="21">
        <f t="shared" si="5"/>
        <v>0</v>
      </c>
      <c r="N18" s="21">
        <f t="shared" si="5"/>
        <v>1</v>
      </c>
      <c r="O18" s="21">
        <f t="shared" si="5"/>
        <v>74</v>
      </c>
      <c r="P18" s="21">
        <f t="shared" si="5"/>
        <v>4</v>
      </c>
      <c r="Q18" s="21">
        <f t="shared" si="5"/>
        <v>16</v>
      </c>
      <c r="R18" s="22">
        <f t="shared" si="5"/>
        <v>1</v>
      </c>
      <c r="S18" s="33">
        <f>AVERAGE(S15:S17)</f>
        <v>50.56666666666666</v>
      </c>
      <c r="T18" s="33"/>
      <c r="U18" s="34"/>
      <c r="V18" s="35"/>
      <c r="W18" s="32"/>
    </row>
    <row r="19" spans="1:23" ht="15" customHeight="1">
      <c r="A19" s="10">
        <v>10</v>
      </c>
      <c r="B19" s="16" t="s">
        <v>19</v>
      </c>
      <c r="C19" s="16" t="s">
        <v>57</v>
      </c>
      <c r="D19" s="12">
        <v>46</v>
      </c>
      <c r="E19" s="12"/>
      <c r="F19" s="12">
        <v>2</v>
      </c>
      <c r="G19" s="12">
        <v>4</v>
      </c>
      <c r="H19" s="12"/>
      <c r="I19" s="12"/>
      <c r="J19" s="12"/>
      <c r="K19" s="12"/>
      <c r="L19" s="12"/>
      <c r="M19" s="12"/>
      <c r="N19" s="12"/>
      <c r="O19" s="12">
        <v>35</v>
      </c>
      <c r="P19" s="12"/>
      <c r="Q19" s="12">
        <v>3</v>
      </c>
      <c r="R19" s="12"/>
      <c r="S19" s="12">
        <v>51.12</v>
      </c>
      <c r="T19" s="12" t="str">
        <f aca="true" t="shared" si="6" ref="T19:T28">IF(S19&gt;=50.8,"T",IF(S19&gt;=50.01,"K",IF(S19&gt;=49,"TB",IF(S19&gt;=48,"Y","kÐm"))))</f>
        <v>T</v>
      </c>
      <c r="U19" s="12">
        <f aca="true" t="shared" si="7" ref="U19:U28">RANK(S19,$S$19:$S$28,0)</f>
        <v>2</v>
      </c>
      <c r="V19" s="14">
        <f aca="true" t="shared" si="8" ref="V19:V28">RANK(S19,$W$8:$W$34,0)</f>
        <v>3</v>
      </c>
      <c r="W19" s="32">
        <f aca="true" t="shared" si="9" ref="W19:W28">S19</f>
        <v>51.12</v>
      </c>
    </row>
    <row r="20" spans="1:23" ht="15" customHeight="1">
      <c r="A20" s="15">
        <f aca="true" t="shared" si="10" ref="A20:A28">+A19+1</f>
        <v>11</v>
      </c>
      <c r="B20" s="16" t="s">
        <v>20</v>
      </c>
      <c r="C20" s="16" t="s">
        <v>24</v>
      </c>
      <c r="D20" s="17">
        <v>37</v>
      </c>
      <c r="E20" s="17"/>
      <c r="F20" s="17">
        <v>6</v>
      </c>
      <c r="G20" s="17">
        <v>10</v>
      </c>
      <c r="H20" s="17"/>
      <c r="I20" s="17"/>
      <c r="J20" s="17"/>
      <c r="K20" s="17"/>
      <c r="L20" s="17"/>
      <c r="M20" s="17"/>
      <c r="N20" s="17"/>
      <c r="O20" s="17">
        <v>35</v>
      </c>
      <c r="P20" s="17"/>
      <c r="Q20" s="17">
        <v>3</v>
      </c>
      <c r="R20" s="17"/>
      <c r="S20" s="18">
        <v>50.53</v>
      </c>
      <c r="T20" s="18" t="str">
        <f t="shared" si="6"/>
        <v>K</v>
      </c>
      <c r="U20" s="17">
        <f t="shared" si="7"/>
        <v>9</v>
      </c>
      <c r="V20" s="19">
        <f t="shared" si="8"/>
        <v>19</v>
      </c>
      <c r="W20" s="32">
        <f t="shared" si="9"/>
        <v>50.53</v>
      </c>
    </row>
    <row r="21" spans="1:23" ht="15" customHeight="1">
      <c r="A21" s="15">
        <f t="shared" si="10"/>
        <v>12</v>
      </c>
      <c r="B21" s="47" t="s">
        <v>21</v>
      </c>
      <c r="C21" s="47" t="s">
        <v>58</v>
      </c>
      <c r="D21" s="17">
        <v>38</v>
      </c>
      <c r="E21" s="17"/>
      <c r="F21" s="17">
        <v>2</v>
      </c>
      <c r="G21" s="17">
        <v>6</v>
      </c>
      <c r="H21" s="17"/>
      <c r="I21" s="17"/>
      <c r="J21" s="17"/>
      <c r="K21" s="17"/>
      <c r="L21" s="17"/>
      <c r="M21" s="17"/>
      <c r="N21" s="17"/>
      <c r="O21" s="17">
        <v>35</v>
      </c>
      <c r="P21" s="17"/>
      <c r="Q21" s="17">
        <v>4</v>
      </c>
      <c r="R21" s="17"/>
      <c r="S21" s="17">
        <v>51</v>
      </c>
      <c r="T21" s="17" t="str">
        <f t="shared" si="6"/>
        <v>T</v>
      </c>
      <c r="U21" s="17">
        <f t="shared" si="7"/>
        <v>5</v>
      </c>
      <c r="V21" s="19">
        <f t="shared" si="8"/>
        <v>8</v>
      </c>
      <c r="W21" s="32">
        <f t="shared" si="9"/>
        <v>51</v>
      </c>
    </row>
    <row r="22" spans="1:23" ht="15" customHeight="1">
      <c r="A22" s="15">
        <f t="shared" si="10"/>
        <v>13</v>
      </c>
      <c r="B22" s="47" t="s">
        <v>33</v>
      </c>
      <c r="C22" s="47" t="s">
        <v>62</v>
      </c>
      <c r="D22" s="17">
        <v>42</v>
      </c>
      <c r="E22" s="17"/>
      <c r="F22" s="17">
        <v>3</v>
      </c>
      <c r="G22" s="17">
        <v>5</v>
      </c>
      <c r="H22" s="17"/>
      <c r="I22" s="17"/>
      <c r="J22" s="17"/>
      <c r="K22" s="17"/>
      <c r="L22" s="17"/>
      <c r="M22" s="17"/>
      <c r="N22" s="17"/>
      <c r="O22" s="17">
        <v>35</v>
      </c>
      <c r="P22" s="17"/>
      <c r="Q22" s="17">
        <v>3</v>
      </c>
      <c r="R22" s="17"/>
      <c r="S22" s="17">
        <v>50.89</v>
      </c>
      <c r="T22" s="17" t="str">
        <f t="shared" si="6"/>
        <v>T</v>
      </c>
      <c r="U22" s="17">
        <f t="shared" si="7"/>
        <v>8</v>
      </c>
      <c r="V22" s="19">
        <f t="shared" si="8"/>
        <v>13</v>
      </c>
      <c r="W22" s="32">
        <f t="shared" si="9"/>
        <v>50.89</v>
      </c>
    </row>
    <row r="23" spans="1:23" ht="15" customHeight="1">
      <c r="A23" s="15">
        <f t="shared" si="10"/>
        <v>14</v>
      </c>
      <c r="B23" s="55" t="s">
        <v>76</v>
      </c>
      <c r="C23" s="16" t="s">
        <v>68</v>
      </c>
      <c r="D23" s="17">
        <v>39</v>
      </c>
      <c r="E23" s="17">
        <v>1</v>
      </c>
      <c r="F23" s="17">
        <v>2</v>
      </c>
      <c r="G23" s="17">
        <v>4</v>
      </c>
      <c r="H23" s="17"/>
      <c r="I23" s="17"/>
      <c r="J23" s="17"/>
      <c r="K23" s="17"/>
      <c r="L23" s="17">
        <v>1</v>
      </c>
      <c r="M23" s="17"/>
      <c r="N23" s="17"/>
      <c r="O23" s="17">
        <v>35</v>
      </c>
      <c r="P23" s="17"/>
      <c r="Q23" s="17">
        <v>4</v>
      </c>
      <c r="R23" s="17">
        <v>1</v>
      </c>
      <c r="S23" s="17">
        <v>50.91</v>
      </c>
      <c r="T23" s="17" t="str">
        <f t="shared" si="6"/>
        <v>T</v>
      </c>
      <c r="U23" s="17">
        <f t="shared" si="7"/>
        <v>7</v>
      </c>
      <c r="V23" s="19">
        <f t="shared" si="8"/>
        <v>11</v>
      </c>
      <c r="W23" s="32">
        <f t="shared" si="9"/>
        <v>50.91</v>
      </c>
    </row>
    <row r="24" spans="1:23" ht="15" customHeight="1">
      <c r="A24" s="15">
        <f t="shared" si="10"/>
        <v>15</v>
      </c>
      <c r="B24" s="48" t="s">
        <v>77</v>
      </c>
      <c r="C24" s="48" t="s">
        <v>61</v>
      </c>
      <c r="D24" s="44">
        <v>39</v>
      </c>
      <c r="E24" s="44"/>
      <c r="F24" s="44">
        <v>2</v>
      </c>
      <c r="G24" s="44">
        <v>4</v>
      </c>
      <c r="H24" s="17"/>
      <c r="I24" s="17"/>
      <c r="J24" s="44"/>
      <c r="K24" s="44"/>
      <c r="L24" s="44"/>
      <c r="M24" s="44"/>
      <c r="N24" s="44"/>
      <c r="O24" s="44">
        <v>35</v>
      </c>
      <c r="P24" s="44"/>
      <c r="Q24" s="44">
        <v>5</v>
      </c>
      <c r="R24" s="44"/>
      <c r="S24" s="44">
        <v>50.97</v>
      </c>
      <c r="T24" s="44" t="str">
        <f t="shared" si="6"/>
        <v>T</v>
      </c>
      <c r="U24" s="17">
        <f t="shared" si="7"/>
        <v>6</v>
      </c>
      <c r="V24" s="19">
        <f t="shared" si="8"/>
        <v>10</v>
      </c>
      <c r="W24" s="32">
        <f t="shared" si="9"/>
        <v>50.97</v>
      </c>
    </row>
    <row r="25" spans="1:23" ht="15" customHeight="1">
      <c r="A25" s="15">
        <f t="shared" si="10"/>
        <v>16</v>
      </c>
      <c r="B25" s="16" t="s">
        <v>27</v>
      </c>
      <c r="C25" s="16" t="s">
        <v>60</v>
      </c>
      <c r="D25" s="44">
        <v>45</v>
      </c>
      <c r="E25" s="44">
        <v>2</v>
      </c>
      <c r="F25" s="44">
        <v>3</v>
      </c>
      <c r="G25" s="44">
        <v>3</v>
      </c>
      <c r="H25" s="44"/>
      <c r="I25" s="44"/>
      <c r="J25" s="44"/>
      <c r="K25" s="44"/>
      <c r="L25" s="44"/>
      <c r="M25" s="44"/>
      <c r="N25" s="44"/>
      <c r="O25" s="44">
        <v>33</v>
      </c>
      <c r="P25" s="44"/>
      <c r="Q25" s="44">
        <v>7</v>
      </c>
      <c r="R25" s="44"/>
      <c r="S25" s="44">
        <v>51.07</v>
      </c>
      <c r="T25" s="44" t="str">
        <f t="shared" si="6"/>
        <v>T</v>
      </c>
      <c r="U25" s="17">
        <f t="shared" si="7"/>
        <v>3</v>
      </c>
      <c r="V25" s="19">
        <f t="shared" si="8"/>
        <v>5</v>
      </c>
      <c r="W25" s="32">
        <f t="shared" si="9"/>
        <v>51.07</v>
      </c>
    </row>
    <row r="26" spans="1:23" ht="15" customHeight="1">
      <c r="A26" s="15">
        <f t="shared" si="10"/>
        <v>17</v>
      </c>
      <c r="B26" s="47" t="s">
        <v>28</v>
      </c>
      <c r="C26" s="47" t="s">
        <v>51</v>
      </c>
      <c r="D26" s="44">
        <v>46</v>
      </c>
      <c r="E26" s="44"/>
      <c r="F26" s="44">
        <v>2</v>
      </c>
      <c r="G26" s="44">
        <v>6</v>
      </c>
      <c r="H26" s="44"/>
      <c r="I26" s="44"/>
      <c r="J26" s="44"/>
      <c r="K26" s="44"/>
      <c r="L26" s="44"/>
      <c r="M26" s="44"/>
      <c r="N26" s="44"/>
      <c r="O26" s="44">
        <v>33</v>
      </c>
      <c r="P26" s="44"/>
      <c r="Q26" s="44">
        <v>8</v>
      </c>
      <c r="R26" s="44"/>
      <c r="S26" s="44">
        <v>51.01</v>
      </c>
      <c r="T26" s="44" t="str">
        <f t="shared" si="6"/>
        <v>T</v>
      </c>
      <c r="U26" s="17">
        <f t="shared" si="7"/>
        <v>4</v>
      </c>
      <c r="V26" s="19">
        <f t="shared" si="8"/>
        <v>7</v>
      </c>
      <c r="W26" s="32">
        <f t="shared" si="9"/>
        <v>51.01</v>
      </c>
    </row>
    <row r="27" spans="1:23" ht="15" customHeight="1">
      <c r="A27" s="15">
        <f t="shared" si="10"/>
        <v>18</v>
      </c>
      <c r="B27" s="47" t="s">
        <v>29</v>
      </c>
      <c r="C27" s="47" t="s">
        <v>58</v>
      </c>
      <c r="D27" s="44">
        <v>43</v>
      </c>
      <c r="E27" s="44"/>
      <c r="F27" s="44">
        <v>3</v>
      </c>
      <c r="G27" s="44">
        <v>5</v>
      </c>
      <c r="H27" s="44"/>
      <c r="I27" s="44"/>
      <c r="J27" s="44"/>
      <c r="K27" s="44"/>
      <c r="L27" s="44"/>
      <c r="M27" s="44"/>
      <c r="N27" s="44">
        <v>1</v>
      </c>
      <c r="O27" s="44">
        <v>33</v>
      </c>
      <c r="P27" s="44"/>
      <c r="Q27" s="44">
        <v>3</v>
      </c>
      <c r="R27" s="44"/>
      <c r="S27" s="44">
        <v>50.31</v>
      </c>
      <c r="T27" s="44" t="str">
        <f t="shared" si="6"/>
        <v>K</v>
      </c>
      <c r="U27" s="17">
        <f t="shared" si="7"/>
        <v>10</v>
      </c>
      <c r="V27" s="19">
        <f t="shared" si="8"/>
        <v>21</v>
      </c>
      <c r="W27" s="32">
        <f t="shared" si="9"/>
        <v>50.31</v>
      </c>
    </row>
    <row r="28" spans="1:23" ht="15" customHeight="1" thickBot="1">
      <c r="A28" s="15">
        <f t="shared" si="10"/>
        <v>19</v>
      </c>
      <c r="B28" s="47" t="s">
        <v>30</v>
      </c>
      <c r="C28" s="47" t="s">
        <v>57</v>
      </c>
      <c r="D28" s="44">
        <v>41</v>
      </c>
      <c r="E28" s="44"/>
      <c r="F28" s="44">
        <v>1</v>
      </c>
      <c r="G28" s="44">
        <v>1</v>
      </c>
      <c r="H28" s="44"/>
      <c r="I28" s="44"/>
      <c r="J28" s="44"/>
      <c r="K28" s="44"/>
      <c r="L28" s="44"/>
      <c r="M28" s="44"/>
      <c r="N28" s="44"/>
      <c r="O28" s="44">
        <v>33</v>
      </c>
      <c r="P28" s="44"/>
      <c r="Q28" s="44">
        <v>5</v>
      </c>
      <c r="R28" s="44"/>
      <c r="S28" s="44">
        <v>51.17</v>
      </c>
      <c r="T28" s="44" t="str">
        <f t="shared" si="6"/>
        <v>T</v>
      </c>
      <c r="U28" s="17">
        <f t="shared" si="7"/>
        <v>1</v>
      </c>
      <c r="V28" s="19">
        <f t="shared" si="8"/>
        <v>2</v>
      </c>
      <c r="W28" s="32">
        <f t="shared" si="9"/>
        <v>51.17</v>
      </c>
    </row>
    <row r="29" spans="1:23" ht="15" customHeight="1" thickBot="1">
      <c r="A29" s="67" t="s">
        <v>72</v>
      </c>
      <c r="B29" s="68"/>
      <c r="C29" s="68"/>
      <c r="D29" s="20">
        <f aca="true" t="shared" si="11" ref="D29:R29">SUM(D19:D28)</f>
        <v>416</v>
      </c>
      <c r="E29" s="21">
        <f t="shared" si="11"/>
        <v>3</v>
      </c>
      <c r="F29" s="21">
        <f t="shared" si="11"/>
        <v>26</v>
      </c>
      <c r="G29" s="21">
        <f t="shared" si="11"/>
        <v>48</v>
      </c>
      <c r="H29" s="21">
        <f t="shared" si="11"/>
        <v>0</v>
      </c>
      <c r="I29" s="21">
        <f t="shared" si="11"/>
        <v>0</v>
      </c>
      <c r="J29" s="21">
        <f t="shared" si="11"/>
        <v>0</v>
      </c>
      <c r="K29" s="21">
        <f t="shared" si="11"/>
        <v>0</v>
      </c>
      <c r="L29" s="21">
        <f t="shared" si="11"/>
        <v>1</v>
      </c>
      <c r="M29" s="21">
        <f t="shared" si="11"/>
        <v>0</v>
      </c>
      <c r="N29" s="21">
        <f t="shared" si="11"/>
        <v>1</v>
      </c>
      <c r="O29" s="21">
        <f t="shared" si="11"/>
        <v>342</v>
      </c>
      <c r="P29" s="21">
        <f t="shared" si="11"/>
        <v>0</v>
      </c>
      <c r="Q29" s="21">
        <f t="shared" si="11"/>
        <v>45</v>
      </c>
      <c r="R29" s="22">
        <f t="shared" si="11"/>
        <v>1</v>
      </c>
      <c r="S29" s="33">
        <f>AVERAGE(S19:S28)</f>
        <v>50.898</v>
      </c>
      <c r="T29" s="33"/>
      <c r="U29" s="34"/>
      <c r="V29" s="35"/>
      <c r="W29" s="32"/>
    </row>
    <row r="30" spans="1:23" ht="15" customHeight="1">
      <c r="A30" s="15">
        <v>20</v>
      </c>
      <c r="B30" s="47" t="s">
        <v>22</v>
      </c>
      <c r="C30" s="47" t="s">
        <v>60</v>
      </c>
      <c r="D30" s="12">
        <v>44</v>
      </c>
      <c r="E30" s="12"/>
      <c r="F30" s="12">
        <v>1</v>
      </c>
      <c r="G30" s="12">
        <v>2</v>
      </c>
      <c r="H30" s="17"/>
      <c r="I30" s="17">
        <v>2</v>
      </c>
      <c r="J30" s="12"/>
      <c r="K30" s="12"/>
      <c r="L30" s="12"/>
      <c r="M30" s="12"/>
      <c r="N30" s="12"/>
      <c r="O30" s="12">
        <v>26</v>
      </c>
      <c r="P30" s="12"/>
      <c r="Q30" s="12">
        <v>4</v>
      </c>
      <c r="R30" s="12"/>
      <c r="S30" s="12">
        <v>51.08</v>
      </c>
      <c r="T30" s="12" t="str">
        <f>IF(S30&gt;=50.8,"T",IF(S30&gt;=50.01,"K",IF(S30&gt;=49,"TB",IF(S30&gt;=48,"Y","kÐm"))))</f>
        <v>T</v>
      </c>
      <c r="U30" s="17">
        <f>RANK(S30,$S$30:$S$34,0)</f>
        <v>2</v>
      </c>
      <c r="V30" s="19">
        <f>RANK(S30,$W$8:$W$34,0)</f>
        <v>4</v>
      </c>
      <c r="W30" s="32">
        <f>S30</f>
        <v>51.08</v>
      </c>
    </row>
    <row r="31" spans="1:23" ht="15" customHeight="1">
      <c r="A31" s="15">
        <f>+A30+1</f>
        <v>21</v>
      </c>
      <c r="B31" s="47" t="s">
        <v>23</v>
      </c>
      <c r="C31" s="47" t="s">
        <v>79</v>
      </c>
      <c r="D31" s="17">
        <v>42</v>
      </c>
      <c r="E31" s="17"/>
      <c r="F31" s="17">
        <v>1</v>
      </c>
      <c r="G31" s="17">
        <v>3</v>
      </c>
      <c r="H31" s="17"/>
      <c r="I31" s="17"/>
      <c r="J31" s="17"/>
      <c r="K31" s="17">
        <v>3</v>
      </c>
      <c r="L31" s="17"/>
      <c r="M31" s="17"/>
      <c r="N31" s="17">
        <v>1</v>
      </c>
      <c r="O31" s="17">
        <v>25</v>
      </c>
      <c r="P31" s="17">
        <v>1</v>
      </c>
      <c r="Q31" s="17">
        <v>2</v>
      </c>
      <c r="R31" s="17">
        <v>1</v>
      </c>
      <c r="S31" s="17">
        <v>49.73</v>
      </c>
      <c r="T31" s="17" t="str">
        <f>IF(S31&gt;=50.8,"T",IF(S31&gt;=50.01,"K",IF(S31&gt;=49,"TB",IF(S31&gt;=48,"Y","kÐm"))))</f>
        <v>TB</v>
      </c>
      <c r="U31" s="17">
        <f>RANK(S31,$S$30:$S$34,0)</f>
        <v>4</v>
      </c>
      <c r="V31" s="19">
        <f>RANK(S31,$W$8:$W$34,0)</f>
        <v>23</v>
      </c>
      <c r="W31" s="32">
        <f>S31</f>
        <v>49.73</v>
      </c>
    </row>
    <row r="32" spans="1:23" ht="15" customHeight="1">
      <c r="A32" s="15">
        <f>+A31+1</f>
        <v>22</v>
      </c>
      <c r="B32" s="51" t="s">
        <v>25</v>
      </c>
      <c r="C32" s="47" t="s">
        <v>67</v>
      </c>
      <c r="D32" s="17">
        <v>43</v>
      </c>
      <c r="E32" s="17"/>
      <c r="F32" s="17"/>
      <c r="G32" s="17"/>
      <c r="H32" s="17"/>
      <c r="I32" s="17"/>
      <c r="J32" s="17"/>
      <c r="K32" s="17">
        <v>1</v>
      </c>
      <c r="L32" s="17"/>
      <c r="M32" s="17"/>
      <c r="N32" s="17"/>
      <c r="O32" s="17">
        <v>25</v>
      </c>
      <c r="P32" s="17">
        <v>1</v>
      </c>
      <c r="Q32" s="17">
        <v>3</v>
      </c>
      <c r="R32" s="17"/>
      <c r="S32" s="18">
        <v>51.18</v>
      </c>
      <c r="T32" s="18" t="str">
        <f>IF(S32&gt;=50.8,"T",IF(S32&gt;=50.01,"K",IF(S32&gt;=49,"TB",IF(S32&gt;=48,"Y","kÐm"))))</f>
        <v>T</v>
      </c>
      <c r="U32" s="17">
        <f>RANK(S32,$S$30:$S$34,0)</f>
        <v>1</v>
      </c>
      <c r="V32" s="19">
        <f>RANK(S32,$W$8:$W$34,0)</f>
        <v>1</v>
      </c>
      <c r="W32" s="32">
        <f>S32</f>
        <v>51.18</v>
      </c>
    </row>
    <row r="33" spans="1:23" ht="15" customHeight="1">
      <c r="A33" s="15">
        <f>+A32+1</f>
        <v>23</v>
      </c>
      <c r="B33" s="51" t="s">
        <v>31</v>
      </c>
      <c r="C33" s="47" t="s">
        <v>69</v>
      </c>
      <c r="D33" s="17">
        <v>40</v>
      </c>
      <c r="E33" s="17"/>
      <c r="F33" s="17">
        <v>1</v>
      </c>
      <c r="G33" s="17">
        <v>2</v>
      </c>
      <c r="H33" s="17">
        <v>1</v>
      </c>
      <c r="I33" s="17">
        <v>1</v>
      </c>
      <c r="J33" s="17">
        <v>1</v>
      </c>
      <c r="K33" s="17">
        <v>1</v>
      </c>
      <c r="L33" s="17"/>
      <c r="M33" s="17"/>
      <c r="N33" s="17"/>
      <c r="O33" s="17">
        <v>26</v>
      </c>
      <c r="P33" s="17"/>
      <c r="Q33" s="17">
        <v>3</v>
      </c>
      <c r="R33" s="17"/>
      <c r="S33" s="18">
        <v>50.98</v>
      </c>
      <c r="T33" s="18" t="str">
        <f>IF(S33&gt;=50.8,"T",IF(S33&gt;=50.01,"K",IF(S33&gt;=49,"TB",IF(S33&gt;=48,"Y","kÐm"))))</f>
        <v>T</v>
      </c>
      <c r="U33" s="17">
        <f>RANK(S33,$S$30:$S$34,0)</f>
        <v>3</v>
      </c>
      <c r="V33" s="19">
        <f>RANK(S33,$W$8:$W$34,0)</f>
        <v>9</v>
      </c>
      <c r="W33" s="32">
        <f>S33</f>
        <v>50.98</v>
      </c>
    </row>
    <row r="34" spans="1:23" ht="15" customHeight="1" thickBot="1">
      <c r="A34" s="15">
        <f>+A33+1</f>
        <v>24</v>
      </c>
      <c r="B34" s="56" t="s">
        <v>78</v>
      </c>
      <c r="C34" s="47" t="s">
        <v>80</v>
      </c>
      <c r="D34" s="17">
        <v>41</v>
      </c>
      <c r="E34" s="17"/>
      <c r="F34" s="17">
        <v>1</v>
      </c>
      <c r="G34" s="17">
        <v>1</v>
      </c>
      <c r="H34" s="17">
        <v>1</v>
      </c>
      <c r="I34" s="17">
        <v>1</v>
      </c>
      <c r="J34" s="17">
        <v>3</v>
      </c>
      <c r="K34" s="17">
        <v>1</v>
      </c>
      <c r="L34" s="17"/>
      <c r="M34" s="17"/>
      <c r="N34" s="17">
        <v>1</v>
      </c>
      <c r="O34" s="17">
        <v>26</v>
      </c>
      <c r="P34" s="17"/>
      <c r="Q34" s="17">
        <v>4</v>
      </c>
      <c r="R34" s="17">
        <v>2</v>
      </c>
      <c r="S34" s="17">
        <v>49.54</v>
      </c>
      <c r="T34" s="17" t="str">
        <f>IF(S34&gt;=50.8,"T",IF(S34&gt;=50.01,"K",IF(S34&gt;=49,"TB",IF(S34&gt;=48,"Y","kÐm"))))</f>
        <v>TB</v>
      </c>
      <c r="U34" s="17">
        <f>RANK(S34,$S$30:$S$34,0)</f>
        <v>5</v>
      </c>
      <c r="V34" s="19">
        <f>RANK(S34,$W$8:$W$34,0)</f>
        <v>24</v>
      </c>
      <c r="W34" s="32">
        <f>S34</f>
        <v>49.54</v>
      </c>
    </row>
    <row r="35" spans="1:22" ht="15" customHeight="1" thickBot="1">
      <c r="A35" s="67" t="s">
        <v>66</v>
      </c>
      <c r="B35" s="68"/>
      <c r="C35" s="68"/>
      <c r="D35" s="20">
        <f aca="true" t="shared" si="12" ref="D35:R35">SUM(D30:D34)</f>
        <v>210</v>
      </c>
      <c r="E35" s="20">
        <f t="shared" si="12"/>
        <v>0</v>
      </c>
      <c r="F35" s="20">
        <f t="shared" si="12"/>
        <v>4</v>
      </c>
      <c r="G35" s="21">
        <f t="shared" si="12"/>
        <v>8</v>
      </c>
      <c r="H35" s="21">
        <f t="shared" si="12"/>
        <v>2</v>
      </c>
      <c r="I35" s="21">
        <f t="shared" si="12"/>
        <v>4</v>
      </c>
      <c r="J35" s="21">
        <f t="shared" si="12"/>
        <v>4</v>
      </c>
      <c r="K35" s="21">
        <f t="shared" si="12"/>
        <v>6</v>
      </c>
      <c r="L35" s="21">
        <f t="shared" si="12"/>
        <v>0</v>
      </c>
      <c r="M35" s="21">
        <f t="shared" si="12"/>
        <v>0</v>
      </c>
      <c r="N35" s="21">
        <f t="shared" si="12"/>
        <v>2</v>
      </c>
      <c r="O35" s="21">
        <f t="shared" si="12"/>
        <v>128</v>
      </c>
      <c r="P35" s="21">
        <f t="shared" si="12"/>
        <v>2</v>
      </c>
      <c r="Q35" s="21">
        <f t="shared" si="12"/>
        <v>16</v>
      </c>
      <c r="R35" s="22">
        <f t="shared" si="12"/>
        <v>3</v>
      </c>
      <c r="S35" s="33">
        <f>AVERAGE(S30:S34)</f>
        <v>50.501999999999995</v>
      </c>
      <c r="T35" s="34"/>
      <c r="U35" s="34"/>
      <c r="V35" s="35"/>
    </row>
    <row r="36" spans="1:22" ht="15" customHeight="1" thickBot="1">
      <c r="A36" s="67" t="s">
        <v>32</v>
      </c>
      <c r="B36" s="68"/>
      <c r="C36" s="68"/>
      <c r="D36" s="38">
        <f aca="true" t="shared" si="13" ref="D36:R36">D35+D29+D18+D14</f>
        <v>1035</v>
      </c>
      <c r="E36" s="22">
        <f t="shared" si="13"/>
        <v>18</v>
      </c>
      <c r="F36" s="22">
        <f t="shared" si="13"/>
        <v>41</v>
      </c>
      <c r="G36" s="22">
        <f t="shared" si="13"/>
        <v>76</v>
      </c>
      <c r="H36" s="22">
        <f t="shared" si="13"/>
        <v>4</v>
      </c>
      <c r="I36" s="22">
        <f t="shared" si="13"/>
        <v>5</v>
      </c>
      <c r="J36" s="22">
        <f t="shared" si="13"/>
        <v>8</v>
      </c>
      <c r="K36" s="22">
        <f t="shared" si="13"/>
        <v>7</v>
      </c>
      <c r="L36" s="22">
        <f t="shared" si="13"/>
        <v>3</v>
      </c>
      <c r="M36" s="22">
        <f t="shared" si="13"/>
        <v>0</v>
      </c>
      <c r="N36" s="22">
        <f t="shared" si="13"/>
        <v>4</v>
      </c>
      <c r="O36" s="21">
        <f t="shared" si="13"/>
        <v>750</v>
      </c>
      <c r="P36" s="22">
        <f t="shared" si="13"/>
        <v>10</v>
      </c>
      <c r="Q36" s="22">
        <f t="shared" si="13"/>
        <v>106</v>
      </c>
      <c r="R36" s="22">
        <f t="shared" si="13"/>
        <v>9</v>
      </c>
      <c r="S36" s="36">
        <f>AVERAGE(S8:S13,S15:S17,S19:S28,S30:S34)</f>
        <v>50.7475</v>
      </c>
      <c r="T36" s="34"/>
      <c r="U36" s="34"/>
      <c r="V36" s="35"/>
    </row>
    <row r="37" spans="1:22" s="5" customFormat="1" ht="15" customHeight="1">
      <c r="A37" s="6" t="s">
        <v>34</v>
      </c>
      <c r="V37" s="29"/>
    </row>
    <row r="38" spans="1:22" s="5" customFormat="1" ht="15" customHeight="1">
      <c r="A38" s="9" t="s">
        <v>89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V38" s="29"/>
    </row>
    <row r="39" spans="1:22" s="5" customFormat="1" ht="15" customHeight="1">
      <c r="A39" s="9" t="s">
        <v>96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V39" s="29"/>
    </row>
    <row r="40" spans="1:22" s="5" customFormat="1" ht="15" customHeight="1">
      <c r="A40" s="9" t="s">
        <v>98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V40" s="29"/>
    </row>
    <row r="41" spans="1:22" s="5" customFormat="1" ht="15" customHeight="1">
      <c r="A41" s="6" t="s">
        <v>36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</row>
    <row r="42" spans="1:22" s="23" customFormat="1" ht="15" customHeight="1">
      <c r="A42" s="23" t="s">
        <v>82</v>
      </c>
      <c r="B42" s="39"/>
      <c r="C42" s="39"/>
      <c r="V42" s="30"/>
    </row>
    <row r="43" spans="1:22" s="23" customFormat="1" ht="15" customHeight="1">
      <c r="A43" s="23" t="s">
        <v>88</v>
      </c>
      <c r="B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V43" s="30"/>
    </row>
    <row r="44" spans="1:22" s="1" customFormat="1" ht="15" customHeight="1">
      <c r="A44" s="23" t="s">
        <v>90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  <c r="R44" s="23"/>
      <c r="S44" s="23"/>
      <c r="T44" s="23"/>
      <c r="U44" s="23"/>
      <c r="V44" s="28"/>
    </row>
    <row r="45" spans="1:22" s="1" customFormat="1" ht="15" customHeight="1">
      <c r="A45" s="23"/>
      <c r="B45" s="23"/>
      <c r="C45" s="23" t="s">
        <v>91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23"/>
      <c r="S45" s="23"/>
      <c r="T45" s="23"/>
      <c r="U45" s="23"/>
      <c r="V45" s="28"/>
    </row>
    <row r="46" spans="1:22" s="1" customFormat="1" ht="15" customHeight="1">
      <c r="A46" s="23"/>
      <c r="B46" s="23"/>
      <c r="C46" s="23" t="s">
        <v>92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6"/>
      <c r="R46" s="23"/>
      <c r="S46" s="23"/>
      <c r="T46" s="23"/>
      <c r="U46" s="23"/>
      <c r="V46" s="28"/>
    </row>
    <row r="47" spans="1:3" ht="15" customHeight="1">
      <c r="A47" s="23" t="s">
        <v>93</v>
      </c>
      <c r="B47" s="23"/>
      <c r="C47" s="23"/>
    </row>
    <row r="48" spans="1:3" ht="15" customHeight="1">
      <c r="A48" s="6"/>
      <c r="B48" s="39"/>
      <c r="C48" s="23" t="s">
        <v>94</v>
      </c>
    </row>
    <row r="49" spans="1:3" ht="15" customHeight="1">
      <c r="A49" s="6"/>
      <c r="B49" s="39"/>
      <c r="C49" s="23" t="s">
        <v>95</v>
      </c>
    </row>
    <row r="50" spans="1:3" ht="15" customHeight="1">
      <c r="A50" s="9" t="s">
        <v>87</v>
      </c>
      <c r="C50" s="23"/>
    </row>
    <row r="51" spans="1:3" ht="15" customHeight="1">
      <c r="A51" s="23" t="s">
        <v>97</v>
      </c>
      <c r="C51" s="23"/>
    </row>
    <row r="52" ht="15" customHeight="1">
      <c r="A52" s="9" t="s">
        <v>83</v>
      </c>
    </row>
    <row r="53" ht="15" customHeight="1">
      <c r="A53" s="9" t="s">
        <v>84</v>
      </c>
    </row>
    <row r="54" ht="15" customHeight="1">
      <c r="A54" s="9" t="s">
        <v>85</v>
      </c>
    </row>
    <row r="55" ht="15" customHeight="1">
      <c r="A55" s="9" t="s">
        <v>86</v>
      </c>
    </row>
  </sheetData>
  <mergeCells count="22">
    <mergeCell ref="A6:A7"/>
    <mergeCell ref="B6:B7"/>
    <mergeCell ref="C6:C7"/>
    <mergeCell ref="D6:D7"/>
    <mergeCell ref="H6:I6"/>
    <mergeCell ref="J6:K6"/>
    <mergeCell ref="E6:E7"/>
    <mergeCell ref="F6:G6"/>
    <mergeCell ref="Q6:R6"/>
    <mergeCell ref="S6:T6"/>
    <mergeCell ref="L6:L7"/>
    <mergeCell ref="M6:M7"/>
    <mergeCell ref="T1:V1"/>
    <mergeCell ref="U6:U7"/>
    <mergeCell ref="V6:V7"/>
    <mergeCell ref="A36:C36"/>
    <mergeCell ref="A14:C14"/>
    <mergeCell ref="A18:C18"/>
    <mergeCell ref="A29:C29"/>
    <mergeCell ref="A35:C35"/>
    <mergeCell ref="N6:N7"/>
    <mergeCell ref="O6:P6"/>
  </mergeCells>
  <printOptions/>
  <pageMargins left="0.27" right="0.24" top="0.17" bottom="0.21" header="0.17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pane ySplit="7" topLeftCell="BM8" activePane="bottomLeft" state="frozen"/>
      <selection pane="topLeft" activeCell="A1" sqref="A1"/>
      <selection pane="bottomLeft" activeCell="T8" sqref="T8:T34"/>
    </sheetView>
  </sheetViews>
  <sheetFormatPr defaultColWidth="8.72265625" defaultRowHeight="16.5"/>
  <cols>
    <col min="1" max="1" width="3.18359375" style="0" customWidth="1"/>
    <col min="2" max="2" width="5.18359375" style="0" customWidth="1"/>
    <col min="3" max="3" width="6.99609375" style="0" customWidth="1"/>
    <col min="4" max="4" width="4.36328125" style="0" customWidth="1"/>
    <col min="5" max="5" width="3.8125" style="0" customWidth="1"/>
    <col min="6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453125" style="0" customWidth="1"/>
    <col min="15" max="15" width="4.085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7" customWidth="1"/>
    <col min="23" max="23" width="8.90625" style="0" hidden="1" customWidth="1"/>
  </cols>
  <sheetData>
    <row r="1" spans="20:23" ht="16.5">
      <c r="T1" s="60" t="s">
        <v>44</v>
      </c>
      <c r="U1" s="61"/>
      <c r="V1" s="62"/>
      <c r="W1" s="41"/>
    </row>
    <row r="2" spans="1:19" ht="18.75" customHeight="1">
      <c r="A2" s="7" t="s">
        <v>73</v>
      </c>
      <c r="B2" s="1"/>
      <c r="C2" s="1"/>
      <c r="D2" s="1"/>
      <c r="E2" s="1"/>
      <c r="F2" s="1"/>
      <c r="G2" s="8" t="s">
        <v>0</v>
      </c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</row>
    <row r="3" spans="2:21" ht="15.75" customHeight="1">
      <c r="B3" s="1"/>
      <c r="C3" s="7"/>
      <c r="D3" s="1"/>
      <c r="E3" s="1"/>
      <c r="F3" s="1"/>
      <c r="G3" s="2" t="s">
        <v>99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8"/>
    </row>
    <row r="5" spans="1:22" s="5" customFormat="1" ht="15.75" customHeight="1" thickBot="1">
      <c r="A5" s="6" t="s">
        <v>35</v>
      </c>
      <c r="L5" s="9"/>
      <c r="M5" s="1"/>
      <c r="N5" s="1"/>
      <c r="O5" s="1"/>
      <c r="P5" s="1"/>
      <c r="Q5" s="1"/>
      <c r="R5" s="1"/>
      <c r="S5" s="1"/>
      <c r="T5" s="1"/>
      <c r="U5" s="1"/>
      <c r="V5" s="29"/>
    </row>
    <row r="6" spans="1:22" ht="24.75" customHeight="1">
      <c r="A6" s="78" t="s">
        <v>2</v>
      </c>
      <c r="B6" s="63" t="s">
        <v>3</v>
      </c>
      <c r="C6" s="63" t="s">
        <v>4</v>
      </c>
      <c r="D6" s="74" t="s">
        <v>38</v>
      </c>
      <c r="E6" s="76" t="s">
        <v>5</v>
      </c>
      <c r="F6" s="74" t="s">
        <v>6</v>
      </c>
      <c r="G6" s="75"/>
      <c r="H6" s="74" t="s">
        <v>63</v>
      </c>
      <c r="I6" s="75"/>
      <c r="J6" s="74" t="s">
        <v>52</v>
      </c>
      <c r="K6" s="75"/>
      <c r="L6" s="72" t="s">
        <v>45</v>
      </c>
      <c r="M6" s="63" t="s">
        <v>7</v>
      </c>
      <c r="N6" s="63" t="s">
        <v>8</v>
      </c>
      <c r="O6" s="63" t="s">
        <v>9</v>
      </c>
      <c r="P6" s="63"/>
      <c r="Q6" s="69" t="s">
        <v>10</v>
      </c>
      <c r="R6" s="69"/>
      <c r="S6" s="70" t="s">
        <v>53</v>
      </c>
      <c r="T6" s="71"/>
      <c r="U6" s="63" t="s">
        <v>48</v>
      </c>
      <c r="V6" s="65" t="s">
        <v>37</v>
      </c>
    </row>
    <row r="7" spans="1:22" ht="23.25" customHeight="1" thickBot="1">
      <c r="A7" s="79"/>
      <c r="B7" s="64"/>
      <c r="C7" s="64"/>
      <c r="D7" s="80"/>
      <c r="E7" s="77"/>
      <c r="F7" s="50" t="s">
        <v>42</v>
      </c>
      <c r="G7" s="50" t="s">
        <v>64</v>
      </c>
      <c r="H7" s="31" t="s">
        <v>42</v>
      </c>
      <c r="I7" s="31" t="s">
        <v>39</v>
      </c>
      <c r="J7" s="31" t="s">
        <v>42</v>
      </c>
      <c r="K7" s="31" t="s">
        <v>43</v>
      </c>
      <c r="L7" s="73"/>
      <c r="M7" s="64"/>
      <c r="N7" s="64"/>
      <c r="O7" s="24" t="s">
        <v>40</v>
      </c>
      <c r="P7" s="24" t="s">
        <v>11</v>
      </c>
      <c r="Q7" s="25" t="s">
        <v>46</v>
      </c>
      <c r="R7" s="25" t="s">
        <v>47</v>
      </c>
      <c r="S7" s="25" t="s">
        <v>41</v>
      </c>
      <c r="T7" s="25" t="s">
        <v>12</v>
      </c>
      <c r="U7" s="64"/>
      <c r="V7" s="66"/>
    </row>
    <row r="8" spans="1:23" ht="16.5" customHeight="1">
      <c r="A8" s="10">
        <v>1</v>
      </c>
      <c r="B8" s="11" t="s">
        <v>13</v>
      </c>
      <c r="C8" s="11" t="s">
        <v>55</v>
      </c>
      <c r="D8" s="12">
        <v>47</v>
      </c>
      <c r="E8" s="12">
        <v>2</v>
      </c>
      <c r="F8" s="49">
        <v>1</v>
      </c>
      <c r="G8" s="42">
        <v>1</v>
      </c>
      <c r="H8" s="12"/>
      <c r="I8" s="12"/>
      <c r="J8" s="12"/>
      <c r="K8" s="12"/>
      <c r="L8" s="12">
        <v>2</v>
      </c>
      <c r="M8" s="12"/>
      <c r="N8" s="12"/>
      <c r="O8" s="12">
        <v>35</v>
      </c>
      <c r="P8" s="12"/>
      <c r="Q8" s="12">
        <v>1</v>
      </c>
      <c r="R8" s="12"/>
      <c r="S8" s="13">
        <v>50.83</v>
      </c>
      <c r="T8" s="13" t="str">
        <f aca="true" t="shared" si="0" ref="T8:T13">IF(S8&gt;=50.8,"T",IF(S8&gt;=50.01,"K",IF(S8&gt;=49,"TB",IF(S8&gt;=48,"Y","kÐm"))))</f>
        <v>T</v>
      </c>
      <c r="U8" s="12">
        <f aca="true" t="shared" si="1" ref="U8:U13">RANK(S8,$S$8:$S$13,0)</f>
        <v>3</v>
      </c>
      <c r="V8" s="14">
        <f aca="true" t="shared" si="2" ref="V8:V13">RANK(S8,$W$8:$W$34,0)</f>
        <v>15</v>
      </c>
      <c r="W8" s="32">
        <f aca="true" t="shared" si="3" ref="W8:W13">S8</f>
        <v>50.83</v>
      </c>
    </row>
    <row r="9" spans="1:23" ht="16.5" customHeight="1">
      <c r="A9" s="15">
        <f>+A8+1</f>
        <v>2</v>
      </c>
      <c r="B9" s="16" t="s">
        <v>14</v>
      </c>
      <c r="C9" s="16" t="s">
        <v>26</v>
      </c>
      <c r="D9" s="17">
        <v>48</v>
      </c>
      <c r="E9" s="17">
        <v>2</v>
      </c>
      <c r="F9" s="17">
        <v>2</v>
      </c>
      <c r="G9" s="17">
        <v>3</v>
      </c>
      <c r="H9" s="17"/>
      <c r="I9" s="17"/>
      <c r="J9" s="17"/>
      <c r="K9" s="17"/>
      <c r="L9" s="17">
        <v>1</v>
      </c>
      <c r="M9" s="17"/>
      <c r="N9" s="17"/>
      <c r="O9" s="17">
        <v>35</v>
      </c>
      <c r="P9" s="17"/>
      <c r="Q9" s="17">
        <v>5</v>
      </c>
      <c r="R9" s="17">
        <v>3</v>
      </c>
      <c r="S9" s="18">
        <v>50.78</v>
      </c>
      <c r="T9" s="18" t="str">
        <f t="shared" si="0"/>
        <v>K</v>
      </c>
      <c r="U9" s="17">
        <f t="shared" si="1"/>
        <v>4</v>
      </c>
      <c r="V9" s="19">
        <f t="shared" si="2"/>
        <v>16</v>
      </c>
      <c r="W9" s="32">
        <f t="shared" si="3"/>
        <v>50.78</v>
      </c>
    </row>
    <row r="10" spans="1:23" ht="16.5" customHeight="1">
      <c r="A10" s="15">
        <f>+A9+1</f>
        <v>3</v>
      </c>
      <c r="B10" s="16" t="s">
        <v>74</v>
      </c>
      <c r="C10" s="16" t="s">
        <v>54</v>
      </c>
      <c r="D10" s="17">
        <v>44</v>
      </c>
      <c r="E10" s="17">
        <v>2</v>
      </c>
      <c r="F10" s="17">
        <v>1</v>
      </c>
      <c r="G10" s="17">
        <v>3</v>
      </c>
      <c r="H10" s="17"/>
      <c r="I10" s="17"/>
      <c r="J10" s="17"/>
      <c r="K10" s="17"/>
      <c r="L10" s="17"/>
      <c r="M10" s="17"/>
      <c r="N10" s="17"/>
      <c r="O10" s="17">
        <v>35</v>
      </c>
      <c r="P10" s="17"/>
      <c r="Q10" s="17">
        <v>1</v>
      </c>
      <c r="R10" s="17"/>
      <c r="S10" s="18">
        <v>50.85</v>
      </c>
      <c r="T10" s="18" t="str">
        <f t="shared" si="0"/>
        <v>T</v>
      </c>
      <c r="U10" s="17">
        <f t="shared" si="1"/>
        <v>2</v>
      </c>
      <c r="V10" s="19">
        <f t="shared" si="2"/>
        <v>14</v>
      </c>
      <c r="W10" s="32">
        <f t="shared" si="3"/>
        <v>50.85</v>
      </c>
    </row>
    <row r="11" spans="1:23" ht="16.5" customHeight="1">
      <c r="A11" s="15">
        <f>+A10+1</f>
        <v>4</v>
      </c>
      <c r="B11" s="16" t="s">
        <v>17</v>
      </c>
      <c r="C11" s="16" t="s">
        <v>59</v>
      </c>
      <c r="D11" s="17">
        <v>47</v>
      </c>
      <c r="E11" s="17"/>
      <c r="F11" s="17">
        <v>1</v>
      </c>
      <c r="G11" s="17">
        <v>1</v>
      </c>
      <c r="H11" s="17"/>
      <c r="I11" s="17"/>
      <c r="J11" s="17"/>
      <c r="K11" s="17"/>
      <c r="L11" s="17"/>
      <c r="M11" s="17"/>
      <c r="N11" s="17"/>
      <c r="O11" s="17">
        <v>35</v>
      </c>
      <c r="P11" s="17"/>
      <c r="Q11" s="17">
        <v>6</v>
      </c>
      <c r="R11" s="17">
        <v>1</v>
      </c>
      <c r="S11" s="18">
        <v>50.95</v>
      </c>
      <c r="T11" s="18" t="str">
        <f t="shared" si="0"/>
        <v>T</v>
      </c>
      <c r="U11" s="17">
        <f t="shared" si="1"/>
        <v>1</v>
      </c>
      <c r="V11" s="19">
        <f t="shared" si="2"/>
        <v>12</v>
      </c>
      <c r="W11" s="32">
        <f t="shared" si="3"/>
        <v>50.95</v>
      </c>
    </row>
    <row r="12" spans="1:23" ht="16.5" customHeight="1">
      <c r="A12" s="15">
        <f>+A11+1</f>
        <v>5</v>
      </c>
      <c r="B12" s="16" t="s">
        <v>18</v>
      </c>
      <c r="C12" s="16" t="s">
        <v>65</v>
      </c>
      <c r="D12" s="17">
        <v>43</v>
      </c>
      <c r="E12" s="17">
        <v>5</v>
      </c>
      <c r="F12" s="17">
        <v>2</v>
      </c>
      <c r="G12" s="17">
        <v>3</v>
      </c>
      <c r="H12" s="17"/>
      <c r="I12" s="17"/>
      <c r="J12" s="17"/>
      <c r="K12" s="17"/>
      <c r="L12" s="17">
        <v>1</v>
      </c>
      <c r="M12" s="17"/>
      <c r="N12" s="17"/>
      <c r="O12" s="17">
        <v>34</v>
      </c>
      <c r="P12" s="17">
        <v>1</v>
      </c>
      <c r="Q12" s="17">
        <v>1</v>
      </c>
      <c r="R12" s="17"/>
      <c r="S12" s="18">
        <v>50.57</v>
      </c>
      <c r="T12" s="18" t="str">
        <f t="shared" si="0"/>
        <v>K</v>
      </c>
      <c r="U12" s="17">
        <f t="shared" si="1"/>
        <v>6</v>
      </c>
      <c r="V12" s="19">
        <f t="shared" si="2"/>
        <v>21</v>
      </c>
      <c r="W12" s="32">
        <f t="shared" si="3"/>
        <v>50.57</v>
      </c>
    </row>
    <row r="13" spans="1:23" ht="16.5" customHeight="1" thickBot="1">
      <c r="A13" s="15">
        <f>+A12+1</f>
        <v>6</v>
      </c>
      <c r="B13" s="16" t="s">
        <v>56</v>
      </c>
      <c r="C13" s="16" t="s">
        <v>49</v>
      </c>
      <c r="D13" s="17">
        <v>44</v>
      </c>
      <c r="E13" s="17">
        <v>3</v>
      </c>
      <c r="F13" s="17">
        <v>2</v>
      </c>
      <c r="G13" s="17">
        <v>2</v>
      </c>
      <c r="H13" s="17"/>
      <c r="I13" s="17"/>
      <c r="J13" s="17"/>
      <c r="K13" s="17"/>
      <c r="L13" s="17">
        <v>3</v>
      </c>
      <c r="M13" s="17"/>
      <c r="N13" s="17"/>
      <c r="O13" s="17">
        <v>34</v>
      </c>
      <c r="P13" s="17">
        <v>1</v>
      </c>
      <c r="Q13" s="17">
        <v>1</v>
      </c>
      <c r="R13" s="17">
        <v>2</v>
      </c>
      <c r="S13" s="18">
        <v>50.69</v>
      </c>
      <c r="T13" s="18" t="str">
        <f t="shared" si="0"/>
        <v>K</v>
      </c>
      <c r="U13" s="17">
        <f t="shared" si="1"/>
        <v>5</v>
      </c>
      <c r="V13" s="37">
        <f t="shared" si="2"/>
        <v>19</v>
      </c>
      <c r="W13" s="32">
        <f t="shared" si="3"/>
        <v>50.69</v>
      </c>
    </row>
    <row r="14" spans="1:23" ht="16.5" customHeight="1" thickBot="1">
      <c r="A14" s="67" t="s">
        <v>70</v>
      </c>
      <c r="B14" s="68"/>
      <c r="C14" s="68"/>
      <c r="D14" s="20">
        <f aca="true" t="shared" si="4" ref="D14:R14">SUM(D8:D13)</f>
        <v>273</v>
      </c>
      <c r="E14" s="21">
        <f t="shared" si="4"/>
        <v>14</v>
      </c>
      <c r="F14" s="21">
        <f t="shared" si="4"/>
        <v>9</v>
      </c>
      <c r="G14" s="21">
        <f t="shared" si="4"/>
        <v>13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7</v>
      </c>
      <c r="M14" s="21">
        <f t="shared" si="4"/>
        <v>0</v>
      </c>
      <c r="N14" s="21">
        <f t="shared" si="4"/>
        <v>0</v>
      </c>
      <c r="O14" s="21">
        <f t="shared" si="4"/>
        <v>208</v>
      </c>
      <c r="P14" s="21">
        <f t="shared" si="4"/>
        <v>2</v>
      </c>
      <c r="Q14" s="21">
        <f t="shared" si="4"/>
        <v>15</v>
      </c>
      <c r="R14" s="22">
        <f t="shared" si="4"/>
        <v>6</v>
      </c>
      <c r="S14" s="33">
        <f>AVERAGE(S8:S13)</f>
        <v>50.778333333333336</v>
      </c>
      <c r="T14" s="33"/>
      <c r="U14" s="34"/>
      <c r="V14" s="35"/>
      <c r="W14" s="32"/>
    </row>
    <row r="15" spans="1:23" ht="16.5" customHeight="1">
      <c r="A15" s="10">
        <v>7</v>
      </c>
      <c r="B15" s="45" t="s">
        <v>15</v>
      </c>
      <c r="C15" s="45" t="s">
        <v>75</v>
      </c>
      <c r="D15" s="12">
        <v>46</v>
      </c>
      <c r="E15" s="12">
        <v>2</v>
      </c>
      <c r="F15" s="12"/>
      <c r="G15" s="12"/>
      <c r="H15" s="12">
        <v>4</v>
      </c>
      <c r="I15" s="12">
        <v>1</v>
      </c>
      <c r="J15" s="12">
        <v>1</v>
      </c>
      <c r="K15" s="12">
        <v>2</v>
      </c>
      <c r="L15" s="12"/>
      <c r="M15" s="12"/>
      <c r="N15" s="12"/>
      <c r="O15" s="12">
        <v>26</v>
      </c>
      <c r="P15" s="12"/>
      <c r="Q15" s="12">
        <v>4</v>
      </c>
      <c r="R15" s="12"/>
      <c r="S15" s="13">
        <v>51.15</v>
      </c>
      <c r="T15" s="13" t="str">
        <f>IF(S15&gt;=50.8,"T",IF(S15&gt;=50.01,"K",IF(S15&gt;=49,"TB",IF(S15&gt;=48,"Y","kÐm"))))</f>
        <v>T</v>
      </c>
      <c r="U15" s="12">
        <f>RANK(S15,$S$15:$S$17,0)</f>
        <v>1</v>
      </c>
      <c r="V15" s="14">
        <f>RANK(S15,$W$8:$W$34,0)</f>
        <v>6</v>
      </c>
      <c r="W15" s="32">
        <f>S15</f>
        <v>51.15</v>
      </c>
    </row>
    <row r="16" spans="1:23" ht="16.5" customHeight="1">
      <c r="A16" s="52">
        <v>8</v>
      </c>
      <c r="B16" s="53" t="s">
        <v>16</v>
      </c>
      <c r="C16" s="53" t="s">
        <v>55</v>
      </c>
      <c r="D16" s="49">
        <v>43</v>
      </c>
      <c r="E16" s="49">
        <v>4</v>
      </c>
      <c r="F16" s="49">
        <v>2</v>
      </c>
      <c r="G16" s="49">
        <v>3</v>
      </c>
      <c r="H16" s="49">
        <v>1</v>
      </c>
      <c r="I16" s="49">
        <v>1</v>
      </c>
      <c r="J16" s="49">
        <v>2</v>
      </c>
      <c r="K16" s="49"/>
      <c r="L16" s="49"/>
      <c r="M16" s="49"/>
      <c r="N16" s="49"/>
      <c r="O16" s="49">
        <v>24</v>
      </c>
      <c r="P16" s="49">
        <v>2</v>
      </c>
      <c r="Q16" s="49">
        <v>1</v>
      </c>
      <c r="R16" s="49"/>
      <c r="S16" s="54">
        <v>50.54</v>
      </c>
      <c r="T16" s="18" t="str">
        <f>IF(S16&gt;=50.8,"T",IF(S16&gt;=50.01,"K",IF(S16&gt;=49,"TB",IF(S16&gt;=48,"Y","kÐm"))))</f>
        <v>K</v>
      </c>
      <c r="U16" s="17">
        <f>RANK(S16,$S$15:$S$17,0)</f>
        <v>3</v>
      </c>
      <c r="V16" s="19">
        <f>RANK(S16,$W$8:$W$34,0)</f>
        <v>22</v>
      </c>
      <c r="W16" s="32">
        <f>S16</f>
        <v>50.54</v>
      </c>
    </row>
    <row r="17" spans="1:23" ht="16.5" customHeight="1" thickBot="1">
      <c r="A17" s="15">
        <v>9</v>
      </c>
      <c r="B17" s="46" t="s">
        <v>50</v>
      </c>
      <c r="C17" s="16" t="s">
        <v>54</v>
      </c>
      <c r="D17" s="17">
        <v>46</v>
      </c>
      <c r="E17" s="17">
        <v>3</v>
      </c>
      <c r="F17" s="17">
        <v>1</v>
      </c>
      <c r="G17" s="17">
        <v>2</v>
      </c>
      <c r="H17" s="17">
        <v>1</v>
      </c>
      <c r="I17" s="17"/>
      <c r="J17" s="17">
        <v>1</v>
      </c>
      <c r="K17" s="17">
        <v>2</v>
      </c>
      <c r="L17" s="17"/>
      <c r="M17" s="17"/>
      <c r="N17" s="17"/>
      <c r="O17" s="17">
        <v>25</v>
      </c>
      <c r="P17" s="17">
        <v>1</v>
      </c>
      <c r="Q17" s="17"/>
      <c r="R17" s="17"/>
      <c r="S17" s="18">
        <v>50.68</v>
      </c>
      <c r="T17" s="57" t="str">
        <f>IF(S17&gt;=50.8,"T",IF(S17&gt;=50.01,"K",IF(S17&gt;=49,"TB",IF(S17&gt;=48,"Y","kÐm"))))</f>
        <v>K</v>
      </c>
      <c r="U17" s="58">
        <f>RANK(S17,$S$15:$S$17,0)</f>
        <v>2</v>
      </c>
      <c r="V17" s="37">
        <f>RANK(S17,$W$8:$W$34,0)</f>
        <v>20</v>
      </c>
      <c r="W17" s="32">
        <f>S17</f>
        <v>50.68</v>
      </c>
    </row>
    <row r="18" spans="1:23" ht="16.5" customHeight="1" thickBot="1">
      <c r="A18" s="67" t="s">
        <v>71</v>
      </c>
      <c r="B18" s="68"/>
      <c r="C18" s="68"/>
      <c r="D18" s="20">
        <f aca="true" t="shared" si="5" ref="D18:R18">SUM(D15:D17)</f>
        <v>135</v>
      </c>
      <c r="E18" s="21">
        <f t="shared" si="5"/>
        <v>9</v>
      </c>
      <c r="F18" s="21">
        <f t="shared" si="5"/>
        <v>3</v>
      </c>
      <c r="G18" s="21">
        <f t="shared" si="5"/>
        <v>5</v>
      </c>
      <c r="H18" s="21">
        <f t="shared" si="5"/>
        <v>6</v>
      </c>
      <c r="I18" s="21">
        <f t="shared" si="5"/>
        <v>2</v>
      </c>
      <c r="J18" s="21">
        <f t="shared" si="5"/>
        <v>4</v>
      </c>
      <c r="K18" s="21">
        <f t="shared" si="5"/>
        <v>4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75</v>
      </c>
      <c r="P18" s="21">
        <f t="shared" si="5"/>
        <v>3</v>
      </c>
      <c r="Q18" s="21">
        <f t="shared" si="5"/>
        <v>5</v>
      </c>
      <c r="R18" s="22">
        <f t="shared" si="5"/>
        <v>0</v>
      </c>
      <c r="S18" s="33">
        <f>AVERAGE(S15:S17)</f>
        <v>50.79</v>
      </c>
      <c r="T18" s="33"/>
      <c r="U18" s="34"/>
      <c r="V18" s="35"/>
      <c r="W18" s="32"/>
    </row>
    <row r="19" spans="1:23" ht="16.5" customHeight="1">
      <c r="A19" s="10">
        <v>10</v>
      </c>
      <c r="B19" s="16" t="s">
        <v>19</v>
      </c>
      <c r="C19" s="16" t="s">
        <v>57</v>
      </c>
      <c r="D19" s="12">
        <v>46</v>
      </c>
      <c r="E19" s="12"/>
      <c r="F19" s="12"/>
      <c r="G19" s="12">
        <v>1</v>
      </c>
      <c r="H19" s="12"/>
      <c r="I19" s="12"/>
      <c r="J19" s="12"/>
      <c r="K19" s="12"/>
      <c r="L19" s="12"/>
      <c r="M19" s="12"/>
      <c r="N19" s="12"/>
      <c r="O19" s="12">
        <v>39</v>
      </c>
      <c r="P19" s="12"/>
      <c r="Q19" s="12">
        <v>3</v>
      </c>
      <c r="R19" s="12"/>
      <c r="S19" s="12">
        <v>51.29</v>
      </c>
      <c r="T19" s="12" t="str">
        <f aca="true" t="shared" si="6" ref="T19:T28">IF(S19&gt;=50.8,"T",IF(S19&gt;=50.01,"K",IF(S19&gt;=49,"TB",IF(S19&gt;=48,"Y","kÐm"))))</f>
        <v>T</v>
      </c>
      <c r="U19" s="12">
        <f aca="true" t="shared" si="7" ref="U19:U28">RANK(S19,$S$19:$S$28,0)</f>
        <v>1</v>
      </c>
      <c r="V19" s="14">
        <f aca="true" t="shared" si="8" ref="V19:V28">RANK(S19,$W$8:$W$34,0)</f>
        <v>1</v>
      </c>
      <c r="W19" s="32">
        <f aca="true" t="shared" si="9" ref="W19:W28">S19</f>
        <v>51.29</v>
      </c>
    </row>
    <row r="20" spans="1:23" ht="16.5" customHeight="1">
      <c r="A20" s="15">
        <f aca="true" t="shared" si="10" ref="A20:A28">+A19+1</f>
        <v>11</v>
      </c>
      <c r="B20" s="16" t="s">
        <v>20</v>
      </c>
      <c r="C20" s="16" t="s">
        <v>24</v>
      </c>
      <c r="D20" s="17">
        <v>37</v>
      </c>
      <c r="E20" s="17">
        <v>5</v>
      </c>
      <c r="F20" s="17">
        <v>4</v>
      </c>
      <c r="G20" s="17">
        <v>8</v>
      </c>
      <c r="H20" s="17"/>
      <c r="I20" s="17"/>
      <c r="J20" s="17"/>
      <c r="K20" s="17"/>
      <c r="L20" s="17">
        <v>1</v>
      </c>
      <c r="M20" s="17"/>
      <c r="N20" s="17"/>
      <c r="O20" s="17">
        <v>38</v>
      </c>
      <c r="P20" s="17">
        <v>1</v>
      </c>
      <c r="Q20" s="17">
        <v>3</v>
      </c>
      <c r="R20" s="17">
        <v>3</v>
      </c>
      <c r="S20" s="18">
        <v>50.71</v>
      </c>
      <c r="T20" s="18" t="str">
        <f t="shared" si="6"/>
        <v>K</v>
      </c>
      <c r="U20" s="17">
        <f t="shared" si="7"/>
        <v>8</v>
      </c>
      <c r="V20" s="19">
        <f t="shared" si="8"/>
        <v>18</v>
      </c>
      <c r="W20" s="32">
        <f t="shared" si="9"/>
        <v>50.71</v>
      </c>
    </row>
    <row r="21" spans="1:23" ht="16.5" customHeight="1">
      <c r="A21" s="15">
        <f t="shared" si="10"/>
        <v>12</v>
      </c>
      <c r="B21" s="47" t="s">
        <v>21</v>
      </c>
      <c r="C21" s="47" t="s">
        <v>58</v>
      </c>
      <c r="D21" s="17">
        <v>37</v>
      </c>
      <c r="E21" s="17"/>
      <c r="F21" s="17">
        <v>4</v>
      </c>
      <c r="G21" s="17">
        <v>6</v>
      </c>
      <c r="H21" s="17"/>
      <c r="I21" s="17"/>
      <c r="J21" s="17"/>
      <c r="K21" s="17"/>
      <c r="L21" s="17"/>
      <c r="M21" s="17"/>
      <c r="N21" s="17"/>
      <c r="O21" s="17">
        <v>38</v>
      </c>
      <c r="P21" s="17">
        <v>1</v>
      </c>
      <c r="Q21" s="17">
        <v>3</v>
      </c>
      <c r="R21" s="17"/>
      <c r="S21" s="17">
        <v>50.96</v>
      </c>
      <c r="T21" s="17" t="str">
        <f t="shared" si="6"/>
        <v>T</v>
      </c>
      <c r="U21" s="17">
        <f t="shared" si="7"/>
        <v>6</v>
      </c>
      <c r="V21" s="19">
        <f t="shared" si="8"/>
        <v>10</v>
      </c>
      <c r="W21" s="32">
        <f t="shared" si="9"/>
        <v>50.96</v>
      </c>
    </row>
    <row r="22" spans="1:23" ht="16.5" customHeight="1">
      <c r="A22" s="15">
        <f t="shared" si="10"/>
        <v>13</v>
      </c>
      <c r="B22" s="47" t="s">
        <v>33</v>
      </c>
      <c r="C22" s="47" t="s">
        <v>62</v>
      </c>
      <c r="D22" s="17">
        <v>41</v>
      </c>
      <c r="E22" s="17">
        <v>2</v>
      </c>
      <c r="F22" s="17">
        <v>4</v>
      </c>
      <c r="G22" s="17">
        <v>5</v>
      </c>
      <c r="H22" s="17"/>
      <c r="I22" s="17"/>
      <c r="J22" s="17"/>
      <c r="K22" s="17"/>
      <c r="L22" s="17"/>
      <c r="M22" s="17"/>
      <c r="N22" s="17"/>
      <c r="O22" s="17">
        <v>39</v>
      </c>
      <c r="P22" s="17"/>
      <c r="Q22" s="17">
        <v>3</v>
      </c>
      <c r="R22" s="17">
        <v>1</v>
      </c>
      <c r="S22" s="17">
        <v>50.89</v>
      </c>
      <c r="T22" s="17" t="str">
        <f t="shared" si="6"/>
        <v>T</v>
      </c>
      <c r="U22" s="17">
        <f t="shared" si="7"/>
        <v>7</v>
      </c>
      <c r="V22" s="19">
        <f t="shared" si="8"/>
        <v>13</v>
      </c>
      <c r="W22" s="32">
        <f t="shared" si="9"/>
        <v>50.89</v>
      </c>
    </row>
    <row r="23" spans="1:23" ht="16.5" customHeight="1">
      <c r="A23" s="15">
        <f t="shared" si="10"/>
        <v>14</v>
      </c>
      <c r="B23" s="55" t="s">
        <v>76</v>
      </c>
      <c r="C23" s="16" t="s">
        <v>68</v>
      </c>
      <c r="D23" s="17">
        <v>38</v>
      </c>
      <c r="E23" s="17">
        <v>1</v>
      </c>
      <c r="F23" s="17">
        <v>2</v>
      </c>
      <c r="G23" s="17">
        <v>4</v>
      </c>
      <c r="H23" s="17"/>
      <c r="I23" s="17"/>
      <c r="J23" s="17"/>
      <c r="K23" s="17"/>
      <c r="L23" s="17"/>
      <c r="M23" s="17"/>
      <c r="N23" s="17">
        <v>1</v>
      </c>
      <c r="O23" s="17">
        <v>39</v>
      </c>
      <c r="P23" s="17"/>
      <c r="Q23" s="17">
        <v>5</v>
      </c>
      <c r="R23" s="17"/>
      <c r="S23" s="17">
        <v>50.01</v>
      </c>
      <c r="T23" s="17" t="str">
        <f t="shared" si="6"/>
        <v>K</v>
      </c>
      <c r="U23" s="17">
        <f t="shared" si="7"/>
        <v>9</v>
      </c>
      <c r="V23" s="19">
        <f t="shared" si="8"/>
        <v>23</v>
      </c>
      <c r="W23" s="32">
        <f t="shared" si="9"/>
        <v>50.01</v>
      </c>
    </row>
    <row r="24" spans="1:23" ht="16.5" customHeight="1">
      <c r="A24" s="15">
        <f t="shared" si="10"/>
        <v>15</v>
      </c>
      <c r="B24" s="48" t="s">
        <v>77</v>
      </c>
      <c r="C24" s="48" t="s">
        <v>61</v>
      </c>
      <c r="D24" s="44">
        <v>39</v>
      </c>
      <c r="E24" s="44">
        <v>1</v>
      </c>
      <c r="F24" s="44">
        <v>1</v>
      </c>
      <c r="G24" s="44">
        <v>2</v>
      </c>
      <c r="H24" s="17"/>
      <c r="I24" s="17"/>
      <c r="J24" s="44"/>
      <c r="K24" s="44"/>
      <c r="L24" s="44"/>
      <c r="M24" s="44"/>
      <c r="N24" s="44"/>
      <c r="O24" s="44">
        <v>38</v>
      </c>
      <c r="P24" s="44">
        <v>1</v>
      </c>
      <c r="Q24" s="44">
        <v>3</v>
      </c>
      <c r="R24" s="44"/>
      <c r="S24" s="44">
        <v>51.03</v>
      </c>
      <c r="T24" s="44" t="str">
        <f t="shared" si="6"/>
        <v>T</v>
      </c>
      <c r="U24" s="17">
        <f t="shared" si="7"/>
        <v>5</v>
      </c>
      <c r="V24" s="19">
        <f t="shared" si="8"/>
        <v>8</v>
      </c>
      <c r="W24" s="32">
        <f t="shared" si="9"/>
        <v>51.03</v>
      </c>
    </row>
    <row r="25" spans="1:23" ht="16.5" customHeight="1">
      <c r="A25" s="15">
        <f t="shared" si="10"/>
        <v>16</v>
      </c>
      <c r="B25" s="16" t="s">
        <v>27</v>
      </c>
      <c r="C25" s="16" t="s">
        <v>60</v>
      </c>
      <c r="D25" s="44">
        <v>45</v>
      </c>
      <c r="E25" s="44"/>
      <c r="F25" s="44">
        <v>2</v>
      </c>
      <c r="G25" s="44">
        <v>5</v>
      </c>
      <c r="H25" s="44"/>
      <c r="I25" s="44"/>
      <c r="J25" s="44"/>
      <c r="K25" s="44"/>
      <c r="L25" s="44"/>
      <c r="M25" s="44"/>
      <c r="N25" s="44"/>
      <c r="O25" s="44">
        <v>36</v>
      </c>
      <c r="P25" s="44"/>
      <c r="Q25" s="44">
        <v>7</v>
      </c>
      <c r="R25" s="44"/>
      <c r="S25" s="44">
        <v>51.19</v>
      </c>
      <c r="T25" s="44" t="str">
        <f t="shared" si="6"/>
        <v>T</v>
      </c>
      <c r="U25" s="17">
        <f t="shared" si="7"/>
        <v>4</v>
      </c>
      <c r="V25" s="19">
        <f t="shared" si="8"/>
        <v>4</v>
      </c>
      <c r="W25" s="32">
        <f t="shared" si="9"/>
        <v>51.19</v>
      </c>
    </row>
    <row r="26" spans="1:23" ht="16.5" customHeight="1">
      <c r="A26" s="15">
        <f t="shared" si="10"/>
        <v>17</v>
      </c>
      <c r="B26" s="47" t="s">
        <v>28</v>
      </c>
      <c r="C26" s="47" t="s">
        <v>51</v>
      </c>
      <c r="D26" s="44">
        <v>46</v>
      </c>
      <c r="E26" s="44"/>
      <c r="F26" s="44">
        <v>3</v>
      </c>
      <c r="G26" s="44">
        <v>3</v>
      </c>
      <c r="H26" s="44"/>
      <c r="I26" s="44"/>
      <c r="J26" s="44"/>
      <c r="K26" s="44"/>
      <c r="L26" s="44"/>
      <c r="M26" s="44"/>
      <c r="N26" s="44"/>
      <c r="O26" s="44">
        <v>36</v>
      </c>
      <c r="P26" s="44"/>
      <c r="Q26" s="44">
        <v>5</v>
      </c>
      <c r="R26" s="44"/>
      <c r="S26" s="44">
        <v>51.2</v>
      </c>
      <c r="T26" s="44" t="str">
        <f t="shared" si="6"/>
        <v>T</v>
      </c>
      <c r="U26" s="17">
        <f t="shared" si="7"/>
        <v>3</v>
      </c>
      <c r="V26" s="19">
        <f t="shared" si="8"/>
        <v>3</v>
      </c>
      <c r="W26" s="32">
        <f t="shared" si="9"/>
        <v>51.2</v>
      </c>
    </row>
    <row r="27" spans="1:23" ht="16.5" customHeight="1">
      <c r="A27" s="15">
        <f t="shared" si="10"/>
        <v>18</v>
      </c>
      <c r="B27" s="47" t="s">
        <v>29</v>
      </c>
      <c r="C27" s="47" t="s">
        <v>58</v>
      </c>
      <c r="D27" s="44">
        <v>42</v>
      </c>
      <c r="E27" s="44"/>
      <c r="F27" s="44">
        <v>2</v>
      </c>
      <c r="G27" s="44">
        <v>2</v>
      </c>
      <c r="H27" s="44"/>
      <c r="I27" s="44"/>
      <c r="J27" s="44"/>
      <c r="K27" s="44"/>
      <c r="L27" s="44"/>
      <c r="M27" s="44"/>
      <c r="N27" s="44">
        <v>3</v>
      </c>
      <c r="O27" s="44">
        <v>36</v>
      </c>
      <c r="P27" s="44"/>
      <c r="Q27" s="44">
        <v>5</v>
      </c>
      <c r="R27" s="44"/>
      <c r="S27" s="44">
        <v>49.02</v>
      </c>
      <c r="T27" s="44" t="str">
        <f t="shared" si="6"/>
        <v>TB</v>
      </c>
      <c r="U27" s="17">
        <f t="shared" si="7"/>
        <v>10</v>
      </c>
      <c r="V27" s="19">
        <f t="shared" si="8"/>
        <v>24</v>
      </c>
      <c r="W27" s="32">
        <f t="shared" si="9"/>
        <v>49.02</v>
      </c>
    </row>
    <row r="28" spans="1:23" ht="16.5" customHeight="1" thickBot="1">
      <c r="A28" s="15">
        <f t="shared" si="10"/>
        <v>19</v>
      </c>
      <c r="B28" s="47" t="s">
        <v>30</v>
      </c>
      <c r="C28" s="47" t="s">
        <v>57</v>
      </c>
      <c r="D28" s="44">
        <v>41</v>
      </c>
      <c r="E28" s="44">
        <v>1</v>
      </c>
      <c r="F28" s="44"/>
      <c r="G28" s="44"/>
      <c r="H28" s="44"/>
      <c r="I28" s="44"/>
      <c r="J28" s="44"/>
      <c r="K28" s="44"/>
      <c r="L28" s="44"/>
      <c r="M28" s="44"/>
      <c r="N28" s="44"/>
      <c r="O28" s="44">
        <v>37</v>
      </c>
      <c r="P28" s="44"/>
      <c r="Q28" s="44">
        <v>8</v>
      </c>
      <c r="R28" s="44"/>
      <c r="S28" s="44">
        <v>51.21</v>
      </c>
      <c r="T28" s="44" t="str">
        <f t="shared" si="6"/>
        <v>T</v>
      </c>
      <c r="U28" s="17">
        <f t="shared" si="7"/>
        <v>2</v>
      </c>
      <c r="V28" s="19">
        <f t="shared" si="8"/>
        <v>2</v>
      </c>
      <c r="W28" s="32">
        <f t="shared" si="9"/>
        <v>51.21</v>
      </c>
    </row>
    <row r="29" spans="1:23" ht="16.5" customHeight="1" thickBot="1">
      <c r="A29" s="67" t="s">
        <v>72</v>
      </c>
      <c r="B29" s="68"/>
      <c r="C29" s="68"/>
      <c r="D29" s="20">
        <f aca="true" t="shared" si="11" ref="D29:R29">SUM(D19:D28)</f>
        <v>412</v>
      </c>
      <c r="E29" s="21">
        <f t="shared" si="11"/>
        <v>10</v>
      </c>
      <c r="F29" s="21">
        <f t="shared" si="11"/>
        <v>22</v>
      </c>
      <c r="G29" s="21">
        <f t="shared" si="11"/>
        <v>36</v>
      </c>
      <c r="H29" s="21">
        <f t="shared" si="11"/>
        <v>0</v>
      </c>
      <c r="I29" s="21">
        <f t="shared" si="11"/>
        <v>0</v>
      </c>
      <c r="J29" s="21">
        <f t="shared" si="11"/>
        <v>0</v>
      </c>
      <c r="K29" s="21">
        <f t="shared" si="11"/>
        <v>0</v>
      </c>
      <c r="L29" s="21">
        <f t="shared" si="11"/>
        <v>1</v>
      </c>
      <c r="M29" s="21">
        <f t="shared" si="11"/>
        <v>0</v>
      </c>
      <c r="N29" s="21">
        <f t="shared" si="11"/>
        <v>4</v>
      </c>
      <c r="O29" s="21">
        <f t="shared" si="11"/>
        <v>376</v>
      </c>
      <c r="P29" s="21">
        <f t="shared" si="11"/>
        <v>3</v>
      </c>
      <c r="Q29" s="21">
        <f t="shared" si="11"/>
        <v>45</v>
      </c>
      <c r="R29" s="22">
        <f t="shared" si="11"/>
        <v>4</v>
      </c>
      <c r="S29" s="33">
        <f>AVERAGE(S19:S28)</f>
        <v>50.75099999999999</v>
      </c>
      <c r="T29" s="33"/>
      <c r="U29" s="34"/>
      <c r="V29" s="35"/>
      <c r="W29" s="32"/>
    </row>
    <row r="30" spans="1:23" ht="16.5" customHeight="1">
      <c r="A30" s="15">
        <v>20</v>
      </c>
      <c r="B30" s="47" t="s">
        <v>22</v>
      </c>
      <c r="C30" s="47" t="s">
        <v>60</v>
      </c>
      <c r="D30" s="12">
        <v>44</v>
      </c>
      <c r="E30" s="12"/>
      <c r="F30" s="12"/>
      <c r="G30" s="12"/>
      <c r="H30" s="17"/>
      <c r="I30" s="17"/>
      <c r="J30" s="12"/>
      <c r="K30" s="12">
        <v>2</v>
      </c>
      <c r="L30" s="12"/>
      <c r="M30" s="12"/>
      <c r="N30" s="12"/>
      <c r="O30" s="12">
        <v>26</v>
      </c>
      <c r="P30" s="12"/>
      <c r="Q30" s="12">
        <v>7</v>
      </c>
      <c r="R30" s="12"/>
      <c r="S30" s="12">
        <v>51.18</v>
      </c>
      <c r="T30" s="12" t="str">
        <f>IF(S30&gt;=50.8,"T",IF(S30&gt;=50.01,"K",IF(S30&gt;=49,"TB",IF(S30&gt;=48,"Y","kÐm"))))</f>
        <v>T</v>
      </c>
      <c r="U30" s="17">
        <f>RANK(S30,$S$30:$S$34,0)</f>
        <v>1</v>
      </c>
      <c r="V30" s="19">
        <f>RANK(S30,$W$8:$W$34,0)</f>
        <v>5</v>
      </c>
      <c r="W30" s="32">
        <f>S30</f>
        <v>51.18</v>
      </c>
    </row>
    <row r="31" spans="1:23" ht="16.5" customHeight="1">
      <c r="A31" s="15">
        <f>+A30+1</f>
        <v>21</v>
      </c>
      <c r="B31" s="47" t="s">
        <v>23</v>
      </c>
      <c r="C31" s="47" t="s">
        <v>79</v>
      </c>
      <c r="D31" s="17">
        <v>41</v>
      </c>
      <c r="E31" s="17">
        <v>2</v>
      </c>
      <c r="F31" s="17">
        <v>2</v>
      </c>
      <c r="G31" s="17">
        <v>4</v>
      </c>
      <c r="H31" s="17">
        <v>1</v>
      </c>
      <c r="I31" s="17">
        <v>2</v>
      </c>
      <c r="J31" s="17">
        <v>1</v>
      </c>
      <c r="K31" s="17"/>
      <c r="L31" s="17"/>
      <c r="M31" s="17"/>
      <c r="N31" s="17"/>
      <c r="O31" s="17">
        <v>26</v>
      </c>
      <c r="P31" s="17"/>
      <c r="Q31" s="17">
        <v>5</v>
      </c>
      <c r="R31" s="17"/>
      <c r="S31" s="17">
        <v>50.76</v>
      </c>
      <c r="T31" s="17" t="str">
        <f>IF(S31&gt;=50.8,"T",IF(S31&gt;=50.01,"K",IF(S31&gt;=49,"TB",IF(S31&gt;=48,"Y","kÐm"))))</f>
        <v>K</v>
      </c>
      <c r="U31" s="17">
        <f>RANK(S31,$S$30:$S$34,0)</f>
        <v>5</v>
      </c>
      <c r="V31" s="19">
        <f>RANK(S31,$W$8:$W$34,0)</f>
        <v>17</v>
      </c>
      <c r="W31" s="32">
        <f>S31</f>
        <v>50.76</v>
      </c>
    </row>
    <row r="32" spans="1:23" ht="16.5" customHeight="1">
      <c r="A32" s="15">
        <f>+A31+1</f>
        <v>22</v>
      </c>
      <c r="B32" s="51" t="s">
        <v>25</v>
      </c>
      <c r="C32" s="47" t="s">
        <v>67</v>
      </c>
      <c r="D32" s="17">
        <v>44</v>
      </c>
      <c r="E32" s="17"/>
      <c r="F32" s="17">
        <v>1</v>
      </c>
      <c r="G32" s="17">
        <v>2</v>
      </c>
      <c r="H32" s="17"/>
      <c r="I32" s="17"/>
      <c r="J32" s="17"/>
      <c r="K32" s="17">
        <v>1</v>
      </c>
      <c r="L32" s="17"/>
      <c r="M32" s="17"/>
      <c r="N32" s="17"/>
      <c r="O32" s="17">
        <v>26</v>
      </c>
      <c r="P32" s="17"/>
      <c r="Q32" s="17">
        <v>6</v>
      </c>
      <c r="R32" s="17"/>
      <c r="S32" s="18">
        <v>51.1</v>
      </c>
      <c r="T32" s="18" t="str">
        <f>IF(S32&gt;=50.8,"T",IF(S32&gt;=50.01,"K",IF(S32&gt;=49,"TB",IF(S32&gt;=48,"Y","kÐm"))))</f>
        <v>T</v>
      </c>
      <c r="U32" s="17">
        <f>RANK(S32,$S$30:$S$34,0)</f>
        <v>2</v>
      </c>
      <c r="V32" s="19">
        <f>RANK(S32,$W$8:$W$34,0)</f>
        <v>7</v>
      </c>
      <c r="W32" s="32">
        <f>S32</f>
        <v>51.1</v>
      </c>
    </row>
    <row r="33" spans="1:23" ht="16.5" customHeight="1">
      <c r="A33" s="15">
        <f>+A32+1</f>
        <v>23</v>
      </c>
      <c r="B33" s="51" t="s">
        <v>31</v>
      </c>
      <c r="C33" s="47" t="s">
        <v>69</v>
      </c>
      <c r="D33" s="17">
        <v>39</v>
      </c>
      <c r="E33" s="17"/>
      <c r="F33" s="17">
        <v>1</v>
      </c>
      <c r="G33" s="17">
        <v>3</v>
      </c>
      <c r="H33" s="17"/>
      <c r="I33" s="17"/>
      <c r="J33" s="17">
        <v>1</v>
      </c>
      <c r="K33" s="17">
        <v>1</v>
      </c>
      <c r="L33" s="17"/>
      <c r="M33" s="17"/>
      <c r="N33" s="17"/>
      <c r="O33" s="17">
        <v>26</v>
      </c>
      <c r="P33" s="17"/>
      <c r="Q33" s="17">
        <v>5</v>
      </c>
      <c r="R33" s="17"/>
      <c r="S33" s="18">
        <v>50.96</v>
      </c>
      <c r="T33" s="18" t="str">
        <f>IF(S33&gt;=50.8,"T",IF(S33&gt;=50.01,"K",IF(S33&gt;=49,"TB",IF(S33&gt;=48,"Y","kÐm"))))</f>
        <v>T</v>
      </c>
      <c r="U33" s="17">
        <f>RANK(S33,$S$30:$S$34,0)</f>
        <v>4</v>
      </c>
      <c r="V33" s="19">
        <f>RANK(S33,$W$8:$W$34,0)</f>
        <v>10</v>
      </c>
      <c r="W33" s="32">
        <f>S33</f>
        <v>50.96</v>
      </c>
    </row>
    <row r="34" spans="1:23" ht="16.5" customHeight="1" thickBot="1">
      <c r="A34" s="15">
        <f>+A33+1</f>
        <v>24</v>
      </c>
      <c r="B34" s="56" t="s">
        <v>78</v>
      </c>
      <c r="C34" s="47" t="s">
        <v>80</v>
      </c>
      <c r="D34" s="17">
        <v>41</v>
      </c>
      <c r="E34" s="17"/>
      <c r="F34" s="17">
        <v>1</v>
      </c>
      <c r="G34" s="17">
        <v>2</v>
      </c>
      <c r="H34" s="17">
        <v>1</v>
      </c>
      <c r="I34" s="17">
        <v>2</v>
      </c>
      <c r="J34" s="17">
        <v>1</v>
      </c>
      <c r="K34" s="17"/>
      <c r="L34" s="17"/>
      <c r="M34" s="17"/>
      <c r="N34" s="17"/>
      <c r="O34" s="17">
        <v>26</v>
      </c>
      <c r="P34" s="17"/>
      <c r="Q34" s="17">
        <v>6</v>
      </c>
      <c r="R34" s="17"/>
      <c r="S34" s="17">
        <v>50.98</v>
      </c>
      <c r="T34" s="17" t="str">
        <f>IF(S34&gt;=50.8,"T",IF(S34&gt;=50.01,"K",IF(S34&gt;=49,"TB",IF(S34&gt;=48,"Y","kÐm"))))</f>
        <v>T</v>
      </c>
      <c r="U34" s="17">
        <f>RANK(S34,$S$30:$S$34,0)</f>
        <v>3</v>
      </c>
      <c r="V34" s="19">
        <f>RANK(S34,$W$8:$W$34,0)</f>
        <v>9</v>
      </c>
      <c r="W34" s="32">
        <f>S34</f>
        <v>50.98</v>
      </c>
    </row>
    <row r="35" spans="1:22" ht="16.5" customHeight="1" thickBot="1">
      <c r="A35" s="67" t="s">
        <v>66</v>
      </c>
      <c r="B35" s="68"/>
      <c r="C35" s="68"/>
      <c r="D35" s="20">
        <f aca="true" t="shared" si="12" ref="D35:R35">SUM(D30:D34)</f>
        <v>209</v>
      </c>
      <c r="E35" s="20">
        <f t="shared" si="12"/>
        <v>2</v>
      </c>
      <c r="F35" s="20">
        <f t="shared" si="12"/>
        <v>5</v>
      </c>
      <c r="G35" s="21">
        <f t="shared" si="12"/>
        <v>11</v>
      </c>
      <c r="H35" s="21">
        <f t="shared" si="12"/>
        <v>2</v>
      </c>
      <c r="I35" s="21">
        <f t="shared" si="12"/>
        <v>4</v>
      </c>
      <c r="J35" s="21">
        <f t="shared" si="12"/>
        <v>3</v>
      </c>
      <c r="K35" s="21">
        <f t="shared" si="12"/>
        <v>4</v>
      </c>
      <c r="L35" s="21">
        <f t="shared" si="12"/>
        <v>0</v>
      </c>
      <c r="M35" s="21">
        <f t="shared" si="12"/>
        <v>0</v>
      </c>
      <c r="N35" s="21">
        <f t="shared" si="12"/>
        <v>0</v>
      </c>
      <c r="O35" s="21">
        <f t="shared" si="12"/>
        <v>130</v>
      </c>
      <c r="P35" s="21">
        <f t="shared" si="12"/>
        <v>0</v>
      </c>
      <c r="Q35" s="21">
        <f t="shared" si="12"/>
        <v>29</v>
      </c>
      <c r="R35" s="22">
        <f t="shared" si="12"/>
        <v>0</v>
      </c>
      <c r="S35" s="33">
        <f>AVERAGE(S30:S34)</f>
        <v>50.995999999999995</v>
      </c>
      <c r="T35" s="34"/>
      <c r="U35" s="34"/>
      <c r="V35" s="35"/>
    </row>
    <row r="36" spans="1:22" ht="16.5" customHeight="1" thickBot="1">
      <c r="A36" s="67" t="s">
        <v>32</v>
      </c>
      <c r="B36" s="68"/>
      <c r="C36" s="68"/>
      <c r="D36" s="38">
        <f aca="true" t="shared" si="13" ref="D36:R36">D35+D29+D18+D14</f>
        <v>1029</v>
      </c>
      <c r="E36" s="22">
        <f t="shared" si="13"/>
        <v>35</v>
      </c>
      <c r="F36" s="22">
        <f t="shared" si="13"/>
        <v>39</v>
      </c>
      <c r="G36" s="22">
        <f t="shared" si="13"/>
        <v>65</v>
      </c>
      <c r="H36" s="22">
        <f t="shared" si="13"/>
        <v>8</v>
      </c>
      <c r="I36" s="22">
        <f t="shared" si="13"/>
        <v>6</v>
      </c>
      <c r="J36" s="22">
        <f t="shared" si="13"/>
        <v>7</v>
      </c>
      <c r="K36" s="22">
        <f t="shared" si="13"/>
        <v>8</v>
      </c>
      <c r="L36" s="22">
        <f t="shared" si="13"/>
        <v>8</v>
      </c>
      <c r="M36" s="22">
        <f t="shared" si="13"/>
        <v>0</v>
      </c>
      <c r="N36" s="22">
        <f t="shared" si="13"/>
        <v>4</v>
      </c>
      <c r="O36" s="21">
        <f t="shared" si="13"/>
        <v>789</v>
      </c>
      <c r="P36" s="22">
        <f t="shared" si="13"/>
        <v>8</v>
      </c>
      <c r="Q36" s="22">
        <f t="shared" si="13"/>
        <v>94</v>
      </c>
      <c r="R36" s="22">
        <f t="shared" si="13"/>
        <v>10</v>
      </c>
      <c r="S36" s="36">
        <f>AVERAGE(S8:S13,S15:S17,S19:S28,S30:S34)</f>
        <v>50.813750000000006</v>
      </c>
      <c r="T36" s="34"/>
      <c r="U36" s="34"/>
      <c r="V36" s="35"/>
    </row>
    <row r="37" spans="1:22" s="5" customFormat="1" ht="16.5" customHeight="1">
      <c r="A37" s="6" t="s">
        <v>34</v>
      </c>
      <c r="V37" s="29"/>
    </row>
    <row r="38" spans="1:22" s="5" customFormat="1" ht="16.5" customHeight="1">
      <c r="A38" s="9" t="s">
        <v>113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V38" s="29"/>
    </row>
    <row r="39" spans="1:22" s="5" customFormat="1" ht="16.5" customHeight="1">
      <c r="A39" s="9" t="s">
        <v>102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V39" s="29"/>
    </row>
    <row r="40" spans="1:22" s="5" customFormat="1" ht="16.5" customHeight="1">
      <c r="A40" s="9" t="s">
        <v>112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V40" s="29"/>
    </row>
    <row r="41" spans="1:22" s="5" customFormat="1" ht="16.5" customHeight="1">
      <c r="A41" s="6" t="s">
        <v>36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</row>
    <row r="42" spans="1:22" s="23" customFormat="1" ht="16.5" customHeight="1">
      <c r="A42" s="23" t="s">
        <v>106</v>
      </c>
      <c r="B42" s="39"/>
      <c r="C42" s="39"/>
      <c r="V42" s="30"/>
    </row>
    <row r="43" spans="1:22" s="23" customFormat="1" ht="16.5" customHeight="1">
      <c r="A43" s="23" t="s">
        <v>110</v>
      </c>
      <c r="B43" s="39"/>
      <c r="V43" s="30"/>
    </row>
    <row r="44" spans="1:22" s="1" customFormat="1" ht="16.5" customHeight="1">
      <c r="A44" s="23" t="s">
        <v>100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  <c r="R44" s="23"/>
      <c r="S44" s="23"/>
      <c r="T44" s="23"/>
      <c r="U44" s="23"/>
      <c r="V44" s="28"/>
    </row>
    <row r="45" spans="1:22" s="1" customFormat="1" ht="16.5" customHeight="1">
      <c r="A45" s="23"/>
      <c r="B45" s="23"/>
      <c r="C45" s="23" t="s">
        <v>101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23"/>
      <c r="S45" s="23"/>
      <c r="T45" s="23"/>
      <c r="U45" s="23"/>
      <c r="V45" s="28"/>
    </row>
    <row r="46" spans="1:3" ht="16.5" customHeight="1">
      <c r="A46" s="23" t="s">
        <v>103</v>
      </c>
      <c r="B46" s="23"/>
      <c r="C46" s="23"/>
    </row>
    <row r="47" spans="1:3" ht="16.5" customHeight="1">
      <c r="A47" s="23"/>
      <c r="B47" s="23"/>
      <c r="C47" s="23" t="s">
        <v>104</v>
      </c>
    </row>
    <row r="48" spans="1:3" ht="16.5" customHeight="1">
      <c r="A48" s="9" t="s">
        <v>105</v>
      </c>
      <c r="C48" s="23"/>
    </row>
    <row r="49" spans="1:3" ht="16.5" customHeight="1">
      <c r="A49" s="23" t="s">
        <v>111</v>
      </c>
      <c r="C49" s="23"/>
    </row>
    <row r="50" ht="16.5" customHeight="1">
      <c r="A50" s="9" t="s">
        <v>107</v>
      </c>
    </row>
    <row r="51" ht="16.5" customHeight="1">
      <c r="A51" s="9" t="s">
        <v>108</v>
      </c>
    </row>
    <row r="52" ht="16.5" customHeight="1">
      <c r="A52" s="9" t="s">
        <v>109</v>
      </c>
    </row>
    <row r="53" ht="16.5">
      <c r="A53" s="9"/>
    </row>
  </sheetData>
  <mergeCells count="22">
    <mergeCell ref="T1:V1"/>
    <mergeCell ref="U6:U7"/>
    <mergeCell ref="V6:V7"/>
    <mergeCell ref="A36:C36"/>
    <mergeCell ref="A14:C14"/>
    <mergeCell ref="A18:C18"/>
    <mergeCell ref="A29:C29"/>
    <mergeCell ref="A35:C35"/>
    <mergeCell ref="N6:N7"/>
    <mergeCell ref="O6:P6"/>
    <mergeCell ref="Q6:R6"/>
    <mergeCell ref="S6:T6"/>
    <mergeCell ref="L6:L7"/>
    <mergeCell ref="M6:M7"/>
    <mergeCell ref="H6:I6"/>
    <mergeCell ref="J6:K6"/>
    <mergeCell ref="E6:E7"/>
    <mergeCell ref="F6:G6"/>
    <mergeCell ref="A6:A7"/>
    <mergeCell ref="B6:B7"/>
    <mergeCell ref="C6:C7"/>
    <mergeCell ref="D6:D7"/>
  </mergeCells>
  <printOptions/>
  <pageMargins left="0.27" right="0.24" top="0.17" bottom="0.18" header="0.17" footer="0.1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pane ySplit="7" topLeftCell="BM32" activePane="bottomLeft" state="frozen"/>
      <selection pane="topLeft" activeCell="A1" sqref="A1"/>
      <selection pane="bottomLeft" activeCell="A42" sqref="A42:IV42"/>
    </sheetView>
  </sheetViews>
  <sheetFormatPr defaultColWidth="8.72265625" defaultRowHeight="16.5"/>
  <cols>
    <col min="1" max="1" width="3.18359375" style="0" customWidth="1"/>
    <col min="2" max="2" width="5.18359375" style="0" customWidth="1"/>
    <col min="3" max="3" width="6.99609375" style="0" customWidth="1"/>
    <col min="4" max="4" width="4.36328125" style="0" customWidth="1"/>
    <col min="5" max="5" width="3.8125" style="0" customWidth="1"/>
    <col min="6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453125" style="0" customWidth="1"/>
    <col min="15" max="15" width="4.085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7" customWidth="1"/>
    <col min="23" max="23" width="8.90625" style="0" hidden="1" customWidth="1"/>
  </cols>
  <sheetData>
    <row r="1" spans="20:23" ht="16.5">
      <c r="T1" s="60" t="s">
        <v>44</v>
      </c>
      <c r="U1" s="61"/>
      <c r="V1" s="62"/>
      <c r="W1" s="41"/>
    </row>
    <row r="2" spans="1:19" ht="18.75" customHeight="1">
      <c r="A2" s="7" t="s">
        <v>73</v>
      </c>
      <c r="B2" s="1"/>
      <c r="C2" s="1"/>
      <c r="D2" s="1"/>
      <c r="E2" s="1"/>
      <c r="F2" s="1"/>
      <c r="G2" s="8" t="s">
        <v>0</v>
      </c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</row>
    <row r="3" spans="2:21" ht="15.75" customHeight="1">
      <c r="B3" s="1"/>
      <c r="C3" s="7"/>
      <c r="D3" s="1"/>
      <c r="E3" s="1"/>
      <c r="F3" s="1"/>
      <c r="G3" s="2" t="s">
        <v>114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8"/>
    </row>
    <row r="5" spans="1:22" s="5" customFormat="1" ht="15.75" customHeight="1" thickBot="1">
      <c r="A5" s="6" t="s">
        <v>35</v>
      </c>
      <c r="L5" s="9"/>
      <c r="M5" s="1"/>
      <c r="N5" s="1"/>
      <c r="O5" s="1"/>
      <c r="P5" s="1"/>
      <c r="Q5" s="1"/>
      <c r="R5" s="1"/>
      <c r="S5" s="1"/>
      <c r="T5" s="1"/>
      <c r="U5" s="1"/>
      <c r="V5" s="29"/>
    </row>
    <row r="6" spans="1:22" ht="24.75" customHeight="1">
      <c r="A6" s="78" t="s">
        <v>2</v>
      </c>
      <c r="B6" s="63" t="s">
        <v>3</v>
      </c>
      <c r="C6" s="63" t="s">
        <v>4</v>
      </c>
      <c r="D6" s="74" t="s">
        <v>38</v>
      </c>
      <c r="E6" s="76" t="s">
        <v>5</v>
      </c>
      <c r="F6" s="74" t="s">
        <v>6</v>
      </c>
      <c r="G6" s="75"/>
      <c r="H6" s="74" t="s">
        <v>63</v>
      </c>
      <c r="I6" s="75"/>
      <c r="J6" s="74" t="s">
        <v>52</v>
      </c>
      <c r="K6" s="75"/>
      <c r="L6" s="72" t="s">
        <v>45</v>
      </c>
      <c r="M6" s="63" t="s">
        <v>7</v>
      </c>
      <c r="N6" s="63" t="s">
        <v>8</v>
      </c>
      <c r="O6" s="63" t="s">
        <v>9</v>
      </c>
      <c r="P6" s="63"/>
      <c r="Q6" s="69" t="s">
        <v>10</v>
      </c>
      <c r="R6" s="69"/>
      <c r="S6" s="70" t="s">
        <v>53</v>
      </c>
      <c r="T6" s="71"/>
      <c r="U6" s="63" t="s">
        <v>48</v>
      </c>
      <c r="V6" s="65" t="s">
        <v>37</v>
      </c>
    </row>
    <row r="7" spans="1:22" ht="23.25" customHeight="1" thickBot="1">
      <c r="A7" s="79"/>
      <c r="B7" s="64"/>
      <c r="C7" s="64"/>
      <c r="D7" s="80"/>
      <c r="E7" s="77"/>
      <c r="F7" s="50" t="s">
        <v>42</v>
      </c>
      <c r="G7" s="50" t="s">
        <v>64</v>
      </c>
      <c r="H7" s="31" t="s">
        <v>42</v>
      </c>
      <c r="I7" s="31" t="s">
        <v>39</v>
      </c>
      <c r="J7" s="31" t="s">
        <v>42</v>
      </c>
      <c r="K7" s="31" t="s">
        <v>43</v>
      </c>
      <c r="L7" s="73"/>
      <c r="M7" s="64"/>
      <c r="N7" s="64"/>
      <c r="O7" s="24" t="s">
        <v>40</v>
      </c>
      <c r="P7" s="24" t="s">
        <v>11</v>
      </c>
      <c r="Q7" s="25" t="s">
        <v>46</v>
      </c>
      <c r="R7" s="25" t="s">
        <v>47</v>
      </c>
      <c r="S7" s="25" t="s">
        <v>41</v>
      </c>
      <c r="T7" s="25" t="s">
        <v>12</v>
      </c>
      <c r="U7" s="64"/>
      <c r="V7" s="66"/>
    </row>
    <row r="8" spans="1:23" ht="16.5" customHeight="1">
      <c r="A8" s="10">
        <v>1</v>
      </c>
      <c r="B8" s="11" t="s">
        <v>13</v>
      </c>
      <c r="C8" s="11" t="s">
        <v>55</v>
      </c>
      <c r="D8" s="12">
        <v>47</v>
      </c>
      <c r="E8" s="12">
        <v>2</v>
      </c>
      <c r="F8" s="49">
        <v>1</v>
      </c>
      <c r="G8" s="42">
        <v>1</v>
      </c>
      <c r="H8" s="12"/>
      <c r="I8" s="12"/>
      <c r="J8" s="12"/>
      <c r="K8" s="12"/>
      <c r="L8" s="12">
        <v>1</v>
      </c>
      <c r="M8" s="12"/>
      <c r="N8" s="12"/>
      <c r="O8" s="12">
        <v>31</v>
      </c>
      <c r="P8" s="12"/>
      <c r="Q8" s="12">
        <v>8</v>
      </c>
      <c r="R8" s="12"/>
      <c r="S8" s="13">
        <v>50.82</v>
      </c>
      <c r="T8" s="13" t="str">
        <f aca="true" t="shared" si="0" ref="T8:T13">IF(S8&gt;=50.8,"T",IF(S8&gt;=50.01,"K",IF(S8&gt;=49,"TB",IF(S8&gt;=48,"Y","kÐm"))))</f>
        <v>T</v>
      </c>
      <c r="U8" s="12">
        <f aca="true" t="shared" si="1" ref="U8:U13">RANK(S8,$S$8:$S$13,0)</f>
        <v>1</v>
      </c>
      <c r="V8" s="14">
        <f aca="true" t="shared" si="2" ref="V8:V13">RANK(S8,$W$8:$W$34,0)</f>
        <v>13</v>
      </c>
      <c r="W8" s="32">
        <f aca="true" t="shared" si="3" ref="W8:W13">S8</f>
        <v>50.82</v>
      </c>
    </row>
    <row r="9" spans="1:23" ht="16.5" customHeight="1">
      <c r="A9" s="15">
        <f>+A8+1</f>
        <v>2</v>
      </c>
      <c r="B9" s="16" t="s">
        <v>14</v>
      </c>
      <c r="C9" s="16" t="s">
        <v>26</v>
      </c>
      <c r="D9" s="17">
        <v>48</v>
      </c>
      <c r="E9" s="17">
        <v>3</v>
      </c>
      <c r="F9" s="17">
        <v>2</v>
      </c>
      <c r="G9" s="17">
        <v>3</v>
      </c>
      <c r="H9" s="17"/>
      <c r="I9" s="17"/>
      <c r="J9" s="17"/>
      <c r="K9" s="17"/>
      <c r="L9" s="17"/>
      <c r="M9" s="17"/>
      <c r="N9" s="17"/>
      <c r="O9" s="17">
        <v>31</v>
      </c>
      <c r="P9" s="17"/>
      <c r="Q9" s="17">
        <v>9</v>
      </c>
      <c r="R9" s="17"/>
      <c r="S9" s="18">
        <v>50.69</v>
      </c>
      <c r="T9" s="18" t="str">
        <f t="shared" si="0"/>
        <v>K</v>
      </c>
      <c r="U9" s="17">
        <f t="shared" si="1"/>
        <v>4</v>
      </c>
      <c r="V9" s="19">
        <f t="shared" si="2"/>
        <v>16</v>
      </c>
      <c r="W9" s="32">
        <f t="shared" si="3"/>
        <v>50.69</v>
      </c>
    </row>
    <row r="10" spans="1:23" ht="16.5" customHeight="1">
      <c r="A10" s="15">
        <f>+A9+1</f>
        <v>3</v>
      </c>
      <c r="B10" s="16" t="s">
        <v>74</v>
      </c>
      <c r="C10" s="16" t="s">
        <v>54</v>
      </c>
      <c r="D10" s="17">
        <v>45</v>
      </c>
      <c r="E10" s="17">
        <v>2</v>
      </c>
      <c r="F10" s="17">
        <v>1</v>
      </c>
      <c r="G10" s="17">
        <v>2</v>
      </c>
      <c r="H10" s="17"/>
      <c r="I10" s="17"/>
      <c r="J10" s="17"/>
      <c r="K10" s="17"/>
      <c r="L10" s="17"/>
      <c r="M10" s="17"/>
      <c r="N10" s="17"/>
      <c r="O10" s="17">
        <v>31</v>
      </c>
      <c r="P10" s="17"/>
      <c r="Q10" s="17">
        <v>10</v>
      </c>
      <c r="R10" s="17"/>
      <c r="S10" s="18">
        <v>50.78</v>
      </c>
      <c r="T10" s="18" t="str">
        <f t="shared" si="0"/>
        <v>K</v>
      </c>
      <c r="U10" s="17">
        <f t="shared" si="1"/>
        <v>2</v>
      </c>
      <c r="V10" s="19">
        <f t="shared" si="2"/>
        <v>14</v>
      </c>
      <c r="W10" s="32">
        <f t="shared" si="3"/>
        <v>50.78</v>
      </c>
    </row>
    <row r="11" spans="1:23" ht="16.5" customHeight="1">
      <c r="A11" s="15">
        <f>+A10+1</f>
        <v>4</v>
      </c>
      <c r="B11" s="16" t="s">
        <v>17</v>
      </c>
      <c r="C11" s="16" t="s">
        <v>59</v>
      </c>
      <c r="D11" s="17">
        <v>47</v>
      </c>
      <c r="E11" s="17">
        <v>1</v>
      </c>
      <c r="F11" s="17">
        <v>2</v>
      </c>
      <c r="G11" s="17">
        <v>2</v>
      </c>
      <c r="H11" s="17"/>
      <c r="I11" s="17"/>
      <c r="J11" s="17"/>
      <c r="K11" s="17"/>
      <c r="L11" s="17"/>
      <c r="M11" s="17"/>
      <c r="N11" s="17"/>
      <c r="O11" s="17">
        <v>25</v>
      </c>
      <c r="P11" s="17">
        <v>2</v>
      </c>
      <c r="Q11" s="17">
        <v>7</v>
      </c>
      <c r="R11" s="17">
        <v>3</v>
      </c>
      <c r="S11" s="18">
        <v>50.76</v>
      </c>
      <c r="T11" s="18" t="str">
        <f t="shared" si="0"/>
        <v>K</v>
      </c>
      <c r="U11" s="17">
        <f t="shared" si="1"/>
        <v>3</v>
      </c>
      <c r="V11" s="19">
        <f t="shared" si="2"/>
        <v>15</v>
      </c>
      <c r="W11" s="32">
        <f t="shared" si="3"/>
        <v>50.76</v>
      </c>
    </row>
    <row r="12" spans="1:23" ht="16.5" customHeight="1">
      <c r="A12" s="15">
        <f>+A11+1</f>
        <v>5</v>
      </c>
      <c r="B12" s="16" t="s">
        <v>18</v>
      </c>
      <c r="C12" s="16" t="s">
        <v>65</v>
      </c>
      <c r="D12" s="17">
        <v>43</v>
      </c>
      <c r="E12" s="17">
        <v>5</v>
      </c>
      <c r="F12" s="17">
        <v>2</v>
      </c>
      <c r="G12" s="17">
        <v>3</v>
      </c>
      <c r="H12" s="17"/>
      <c r="I12" s="17"/>
      <c r="J12" s="17"/>
      <c r="K12" s="17"/>
      <c r="L12" s="17">
        <v>1</v>
      </c>
      <c r="M12" s="17"/>
      <c r="N12" s="17"/>
      <c r="O12" s="17">
        <v>26</v>
      </c>
      <c r="P12" s="17">
        <v>1</v>
      </c>
      <c r="Q12" s="17"/>
      <c r="R12" s="17"/>
      <c r="S12" s="18">
        <v>50.46</v>
      </c>
      <c r="T12" s="18" t="str">
        <f t="shared" si="0"/>
        <v>K</v>
      </c>
      <c r="U12" s="17">
        <f t="shared" si="1"/>
        <v>6</v>
      </c>
      <c r="V12" s="19">
        <f t="shared" si="2"/>
        <v>21</v>
      </c>
      <c r="W12" s="32">
        <f t="shared" si="3"/>
        <v>50.46</v>
      </c>
    </row>
    <row r="13" spans="1:23" ht="16.5" customHeight="1" thickBot="1">
      <c r="A13" s="15">
        <f>+A12+1</f>
        <v>6</v>
      </c>
      <c r="B13" s="16" t="s">
        <v>56</v>
      </c>
      <c r="C13" s="16" t="s">
        <v>49</v>
      </c>
      <c r="D13" s="17">
        <v>44</v>
      </c>
      <c r="E13" s="17">
        <v>3</v>
      </c>
      <c r="F13" s="17">
        <v>3</v>
      </c>
      <c r="G13" s="17">
        <v>3</v>
      </c>
      <c r="H13" s="17"/>
      <c r="I13" s="17"/>
      <c r="J13" s="17"/>
      <c r="K13" s="17"/>
      <c r="L13" s="17">
        <v>2</v>
      </c>
      <c r="M13" s="17"/>
      <c r="N13" s="17"/>
      <c r="O13" s="17">
        <v>27</v>
      </c>
      <c r="P13" s="17"/>
      <c r="Q13" s="17"/>
      <c r="R13" s="17"/>
      <c r="S13" s="18">
        <v>50.58</v>
      </c>
      <c r="T13" s="18" t="str">
        <f t="shared" si="0"/>
        <v>K</v>
      </c>
      <c r="U13" s="17">
        <f t="shared" si="1"/>
        <v>5</v>
      </c>
      <c r="V13" s="37">
        <f t="shared" si="2"/>
        <v>20</v>
      </c>
      <c r="W13" s="32">
        <f t="shared" si="3"/>
        <v>50.58</v>
      </c>
    </row>
    <row r="14" spans="1:23" ht="16.5" customHeight="1" thickBot="1">
      <c r="A14" s="67" t="s">
        <v>70</v>
      </c>
      <c r="B14" s="68"/>
      <c r="C14" s="68"/>
      <c r="D14" s="20">
        <f>SUM(D8:D13)</f>
        <v>274</v>
      </c>
      <c r="E14" s="21">
        <f>SUM(E8:E13)</f>
        <v>16</v>
      </c>
      <c r="F14" s="21">
        <f>SUM(F8:F13)</f>
        <v>11</v>
      </c>
      <c r="G14" s="21">
        <f>SUM(G8:G13)</f>
        <v>14</v>
      </c>
      <c r="H14" s="21">
        <f>SUM(H8:H13)</f>
        <v>0</v>
      </c>
      <c r="I14" s="21">
        <f>SUM(H8:H13)</f>
        <v>0</v>
      </c>
      <c r="J14" s="21">
        <f aca="true" t="shared" si="4" ref="J14:R14">SUM(J8:J13)</f>
        <v>0</v>
      </c>
      <c r="K14" s="21">
        <f t="shared" si="4"/>
        <v>0</v>
      </c>
      <c r="L14" s="21">
        <f t="shared" si="4"/>
        <v>4</v>
      </c>
      <c r="M14" s="21">
        <f t="shared" si="4"/>
        <v>0</v>
      </c>
      <c r="N14" s="21">
        <f t="shared" si="4"/>
        <v>0</v>
      </c>
      <c r="O14" s="21">
        <f t="shared" si="4"/>
        <v>171</v>
      </c>
      <c r="P14" s="21">
        <f t="shared" si="4"/>
        <v>3</v>
      </c>
      <c r="Q14" s="21">
        <f t="shared" si="4"/>
        <v>34</v>
      </c>
      <c r="R14" s="22">
        <f t="shared" si="4"/>
        <v>3</v>
      </c>
      <c r="S14" s="33">
        <f>AVERAGE(S8:S13)</f>
        <v>50.681666666666665</v>
      </c>
      <c r="T14" s="33"/>
      <c r="U14" s="34"/>
      <c r="V14" s="35"/>
      <c r="W14" s="32"/>
    </row>
    <row r="15" spans="1:23" ht="16.5" customHeight="1">
      <c r="A15" s="10">
        <v>7</v>
      </c>
      <c r="B15" s="45" t="s">
        <v>15</v>
      </c>
      <c r="C15" s="45" t="s">
        <v>75</v>
      </c>
      <c r="D15" s="12">
        <v>46</v>
      </c>
      <c r="E15" s="12">
        <v>2</v>
      </c>
      <c r="F15" s="12">
        <v>1</v>
      </c>
      <c r="G15" s="12">
        <v>1</v>
      </c>
      <c r="H15" s="12">
        <v>1</v>
      </c>
      <c r="I15" s="12">
        <v>2</v>
      </c>
      <c r="J15" s="12">
        <v>2</v>
      </c>
      <c r="K15" s="12">
        <v>1</v>
      </c>
      <c r="L15" s="12"/>
      <c r="M15" s="12"/>
      <c r="N15" s="12"/>
      <c r="O15" s="12">
        <v>22</v>
      </c>
      <c r="P15" s="12"/>
      <c r="Q15" s="12">
        <v>2</v>
      </c>
      <c r="R15" s="12"/>
      <c r="S15" s="13">
        <v>50.98</v>
      </c>
      <c r="T15" s="13" t="str">
        <f>IF(S15&gt;=50.8,"T",IF(S15&gt;=50.01,"K",IF(S15&gt;=49,"TB",IF(S15&gt;=48,"Y","kÐm"))))</f>
        <v>T</v>
      </c>
      <c r="U15" s="12">
        <f>RANK(S15,$S$15:$S$17,0)</f>
        <v>1</v>
      </c>
      <c r="V15" s="14">
        <f>RANK(S15,$W$8:$W$34,0)</f>
        <v>7</v>
      </c>
      <c r="W15" s="32">
        <f>S15</f>
        <v>50.98</v>
      </c>
    </row>
    <row r="16" spans="1:23" ht="16.5" customHeight="1">
      <c r="A16" s="52">
        <v>8</v>
      </c>
      <c r="B16" s="53" t="s">
        <v>16</v>
      </c>
      <c r="C16" s="53" t="s">
        <v>55</v>
      </c>
      <c r="D16" s="49">
        <v>43</v>
      </c>
      <c r="E16" s="49">
        <v>3</v>
      </c>
      <c r="F16" s="49">
        <v>2</v>
      </c>
      <c r="G16" s="49">
        <v>3</v>
      </c>
      <c r="H16" s="49"/>
      <c r="I16" s="49">
        <v>2</v>
      </c>
      <c r="J16" s="49"/>
      <c r="K16" s="49"/>
      <c r="L16" s="49">
        <v>1</v>
      </c>
      <c r="M16" s="49"/>
      <c r="N16" s="49"/>
      <c r="O16" s="49">
        <v>18</v>
      </c>
      <c r="P16" s="49">
        <v>4</v>
      </c>
      <c r="Q16" s="49">
        <v>1</v>
      </c>
      <c r="R16" s="49"/>
      <c r="S16" s="54">
        <v>50.35</v>
      </c>
      <c r="T16" s="18" t="str">
        <f>IF(S16&gt;=50.8,"T",IF(S16&gt;=50.01,"K",IF(S16&gt;=49,"TB",IF(S16&gt;=48,"Y","kÐm"))))</f>
        <v>K</v>
      </c>
      <c r="U16" s="17">
        <f>RANK(S16,$S$15:$S$17,0)</f>
        <v>3</v>
      </c>
      <c r="V16" s="19">
        <f>RANK(S16,$W$8:$W$34,0)</f>
        <v>23</v>
      </c>
      <c r="W16" s="32">
        <f>S16</f>
        <v>50.35</v>
      </c>
    </row>
    <row r="17" spans="1:23" ht="16.5" customHeight="1" thickBot="1">
      <c r="A17" s="15">
        <v>9</v>
      </c>
      <c r="B17" s="46" t="s">
        <v>50</v>
      </c>
      <c r="C17" s="16" t="s">
        <v>54</v>
      </c>
      <c r="D17" s="17">
        <v>46</v>
      </c>
      <c r="E17" s="17">
        <v>1</v>
      </c>
      <c r="F17" s="17">
        <v>3</v>
      </c>
      <c r="G17" s="17">
        <v>4</v>
      </c>
      <c r="H17" s="17"/>
      <c r="I17" s="17"/>
      <c r="J17" s="17">
        <v>1</v>
      </c>
      <c r="K17" s="17">
        <v>2</v>
      </c>
      <c r="L17" s="17"/>
      <c r="M17" s="17"/>
      <c r="N17" s="17"/>
      <c r="O17" s="17">
        <v>21</v>
      </c>
      <c r="P17" s="17">
        <v>1</v>
      </c>
      <c r="Q17" s="17">
        <v>1</v>
      </c>
      <c r="R17" s="17"/>
      <c r="S17" s="18">
        <v>50.42</v>
      </c>
      <c r="T17" s="57" t="str">
        <f>IF(S17&gt;=50.8,"T",IF(S17&gt;=50.01,"K",IF(S17&gt;=49,"TB",IF(S17&gt;=48,"Y","kÐm"))))</f>
        <v>K</v>
      </c>
      <c r="U17" s="58">
        <f>RANK(S17,$S$15:$S$17,0)</f>
        <v>2</v>
      </c>
      <c r="V17" s="37">
        <f>RANK(S17,$W$8:$W$34,0)</f>
        <v>22</v>
      </c>
      <c r="W17" s="32">
        <f>S17</f>
        <v>50.42</v>
      </c>
    </row>
    <row r="18" spans="1:23" ht="16.5" customHeight="1" thickBot="1">
      <c r="A18" s="67" t="s">
        <v>71</v>
      </c>
      <c r="B18" s="68"/>
      <c r="C18" s="68"/>
      <c r="D18" s="20">
        <f aca="true" t="shared" si="5" ref="D18:R18">SUM(D15:D17)</f>
        <v>135</v>
      </c>
      <c r="E18" s="21">
        <f t="shared" si="5"/>
        <v>6</v>
      </c>
      <c r="F18" s="21">
        <f t="shared" si="5"/>
        <v>6</v>
      </c>
      <c r="G18" s="21">
        <f t="shared" si="5"/>
        <v>8</v>
      </c>
      <c r="H18" s="21">
        <f t="shared" si="5"/>
        <v>1</v>
      </c>
      <c r="I18" s="21">
        <f t="shared" si="5"/>
        <v>4</v>
      </c>
      <c r="J18" s="21">
        <f t="shared" si="5"/>
        <v>3</v>
      </c>
      <c r="K18" s="21">
        <f t="shared" si="5"/>
        <v>3</v>
      </c>
      <c r="L18" s="21">
        <f t="shared" si="5"/>
        <v>1</v>
      </c>
      <c r="M18" s="21">
        <f t="shared" si="5"/>
        <v>0</v>
      </c>
      <c r="N18" s="21">
        <f t="shared" si="5"/>
        <v>0</v>
      </c>
      <c r="O18" s="21">
        <f t="shared" si="5"/>
        <v>61</v>
      </c>
      <c r="P18" s="21">
        <f t="shared" si="5"/>
        <v>5</v>
      </c>
      <c r="Q18" s="21">
        <f t="shared" si="5"/>
        <v>4</v>
      </c>
      <c r="R18" s="22">
        <f t="shared" si="5"/>
        <v>0</v>
      </c>
      <c r="S18" s="33">
        <f>AVERAGE(S12:S17)</f>
        <v>50.57861111111111</v>
      </c>
      <c r="T18" s="33"/>
      <c r="U18" s="34"/>
      <c r="V18" s="35"/>
      <c r="W18" s="32"/>
    </row>
    <row r="19" spans="1:23" ht="16.5" customHeight="1">
      <c r="A19" s="10">
        <v>10</v>
      </c>
      <c r="B19" s="16" t="s">
        <v>19</v>
      </c>
      <c r="C19" s="16" t="s">
        <v>57</v>
      </c>
      <c r="D19" s="12">
        <v>45</v>
      </c>
      <c r="E19" s="12">
        <v>1</v>
      </c>
      <c r="F19" s="12"/>
      <c r="G19" s="12"/>
      <c r="H19" s="12"/>
      <c r="I19" s="12"/>
      <c r="J19" s="12"/>
      <c r="K19" s="12"/>
      <c r="L19" s="12"/>
      <c r="M19" s="12"/>
      <c r="N19" s="12">
        <v>1</v>
      </c>
      <c r="O19" s="12">
        <v>30</v>
      </c>
      <c r="P19" s="12"/>
      <c r="Q19" s="12">
        <v>4</v>
      </c>
      <c r="R19" s="12"/>
      <c r="S19" s="12">
        <v>50.68</v>
      </c>
      <c r="T19" s="12" t="str">
        <f aca="true" t="shared" si="6" ref="T19:T28">IF(S19&gt;=50.8,"T",IF(S19&gt;=50.01,"K",IF(S19&gt;=49,"TB",IF(S19&gt;=48,"Y","kÐm"))))</f>
        <v>K</v>
      </c>
      <c r="U19" s="12">
        <f aca="true" t="shared" si="7" ref="U19:U28">RANK(S19,$S$19:$S$28,0)</f>
        <v>9</v>
      </c>
      <c r="V19" s="14">
        <f aca="true" t="shared" si="8" ref="V19:V28">RANK(S19,$W$8:$W$34,0)</f>
        <v>17</v>
      </c>
      <c r="W19" s="32">
        <f aca="true" t="shared" si="9" ref="W19:W28">S19</f>
        <v>50.68</v>
      </c>
    </row>
    <row r="20" spans="1:23" ht="16.5" customHeight="1">
      <c r="A20" s="15">
        <f aca="true" t="shared" si="10" ref="A20:A28">+A19+1</f>
        <v>11</v>
      </c>
      <c r="B20" s="16" t="s">
        <v>20</v>
      </c>
      <c r="C20" s="16" t="s">
        <v>24</v>
      </c>
      <c r="D20" s="17">
        <v>37</v>
      </c>
      <c r="E20" s="17">
        <v>3</v>
      </c>
      <c r="F20" s="17">
        <v>5</v>
      </c>
      <c r="G20" s="17">
        <v>8</v>
      </c>
      <c r="H20" s="17"/>
      <c r="I20" s="17"/>
      <c r="J20" s="17"/>
      <c r="K20" s="17"/>
      <c r="L20" s="17"/>
      <c r="M20" s="17"/>
      <c r="N20" s="17"/>
      <c r="O20" s="17">
        <v>30</v>
      </c>
      <c r="P20" s="17"/>
      <c r="Q20" s="17">
        <v>4</v>
      </c>
      <c r="R20" s="17"/>
      <c r="S20" s="18">
        <v>50.66</v>
      </c>
      <c r="T20" s="18" t="str">
        <f t="shared" si="6"/>
        <v>K</v>
      </c>
      <c r="U20" s="17">
        <f t="shared" si="7"/>
        <v>10</v>
      </c>
      <c r="V20" s="19">
        <f t="shared" si="8"/>
        <v>18</v>
      </c>
      <c r="W20" s="32">
        <f t="shared" si="9"/>
        <v>50.66</v>
      </c>
    </row>
    <row r="21" spans="1:23" ht="16.5" customHeight="1">
      <c r="A21" s="15">
        <f t="shared" si="10"/>
        <v>12</v>
      </c>
      <c r="B21" s="47" t="s">
        <v>21</v>
      </c>
      <c r="C21" s="47" t="s">
        <v>58</v>
      </c>
      <c r="D21" s="17">
        <v>37</v>
      </c>
      <c r="E21" s="17">
        <v>1</v>
      </c>
      <c r="F21" s="17">
        <v>1</v>
      </c>
      <c r="G21" s="17">
        <v>1</v>
      </c>
      <c r="H21" s="17"/>
      <c r="I21" s="17"/>
      <c r="J21" s="17"/>
      <c r="K21" s="17"/>
      <c r="L21" s="17"/>
      <c r="M21" s="17"/>
      <c r="N21" s="17"/>
      <c r="O21" s="17">
        <v>30</v>
      </c>
      <c r="P21" s="17"/>
      <c r="Q21" s="17">
        <v>2</v>
      </c>
      <c r="R21" s="17"/>
      <c r="S21" s="17">
        <v>50.94</v>
      </c>
      <c r="T21" s="17" t="str">
        <f t="shared" si="6"/>
        <v>T</v>
      </c>
      <c r="U21" s="17">
        <f t="shared" si="7"/>
        <v>6</v>
      </c>
      <c r="V21" s="19">
        <f t="shared" si="8"/>
        <v>9</v>
      </c>
      <c r="W21" s="32">
        <f t="shared" si="9"/>
        <v>50.94</v>
      </c>
    </row>
    <row r="22" spans="1:23" ht="16.5" customHeight="1">
      <c r="A22" s="15">
        <f t="shared" si="10"/>
        <v>13</v>
      </c>
      <c r="B22" s="47" t="s">
        <v>33</v>
      </c>
      <c r="C22" s="47" t="s">
        <v>62</v>
      </c>
      <c r="D22" s="17">
        <v>41</v>
      </c>
      <c r="E22" s="17">
        <v>2</v>
      </c>
      <c r="F22" s="17">
        <v>2</v>
      </c>
      <c r="G22" s="17">
        <v>4</v>
      </c>
      <c r="H22" s="17"/>
      <c r="I22" s="17"/>
      <c r="J22" s="17"/>
      <c r="K22" s="17"/>
      <c r="L22" s="17"/>
      <c r="M22" s="17"/>
      <c r="N22" s="17"/>
      <c r="O22" s="17">
        <v>29</v>
      </c>
      <c r="P22" s="17">
        <v>1</v>
      </c>
      <c r="Q22" s="17">
        <v>3</v>
      </c>
      <c r="R22" s="17">
        <v>1</v>
      </c>
      <c r="S22" s="17">
        <v>50.88</v>
      </c>
      <c r="T22" s="17" t="str">
        <f t="shared" si="6"/>
        <v>T</v>
      </c>
      <c r="U22" s="17">
        <f t="shared" si="7"/>
        <v>7</v>
      </c>
      <c r="V22" s="19">
        <f t="shared" si="8"/>
        <v>11</v>
      </c>
      <c r="W22" s="32">
        <f t="shared" si="9"/>
        <v>50.88</v>
      </c>
    </row>
    <row r="23" spans="1:23" ht="16.5" customHeight="1">
      <c r="A23" s="15">
        <f t="shared" si="10"/>
        <v>14</v>
      </c>
      <c r="B23" s="55" t="s">
        <v>76</v>
      </c>
      <c r="C23" s="16" t="s">
        <v>68</v>
      </c>
      <c r="D23" s="17">
        <v>39</v>
      </c>
      <c r="E23" s="17">
        <v>1</v>
      </c>
      <c r="F23" s="17">
        <v>3</v>
      </c>
      <c r="G23" s="17">
        <v>6</v>
      </c>
      <c r="H23" s="17"/>
      <c r="I23" s="17"/>
      <c r="J23" s="17"/>
      <c r="K23" s="17"/>
      <c r="L23" s="17"/>
      <c r="M23" s="17"/>
      <c r="N23" s="17"/>
      <c r="O23" s="17">
        <v>30</v>
      </c>
      <c r="P23" s="17"/>
      <c r="Q23" s="17">
        <v>4</v>
      </c>
      <c r="R23" s="17"/>
      <c r="S23" s="17">
        <v>50.86</v>
      </c>
      <c r="T23" s="17" t="str">
        <f t="shared" si="6"/>
        <v>T</v>
      </c>
      <c r="U23" s="17">
        <f t="shared" si="7"/>
        <v>8</v>
      </c>
      <c r="V23" s="19">
        <f t="shared" si="8"/>
        <v>12</v>
      </c>
      <c r="W23" s="32">
        <f t="shared" si="9"/>
        <v>50.86</v>
      </c>
    </row>
    <row r="24" spans="1:23" ht="16.5" customHeight="1">
      <c r="A24" s="15">
        <f t="shared" si="10"/>
        <v>15</v>
      </c>
      <c r="B24" s="48" t="s">
        <v>77</v>
      </c>
      <c r="C24" s="48" t="s">
        <v>61</v>
      </c>
      <c r="D24" s="44">
        <v>39</v>
      </c>
      <c r="E24" s="44"/>
      <c r="F24" s="44">
        <v>1</v>
      </c>
      <c r="G24" s="44">
        <v>1</v>
      </c>
      <c r="H24" s="17"/>
      <c r="I24" s="17"/>
      <c r="J24" s="44"/>
      <c r="K24" s="44"/>
      <c r="L24" s="44"/>
      <c r="M24" s="44"/>
      <c r="N24" s="44"/>
      <c r="O24" s="44">
        <v>26</v>
      </c>
      <c r="P24" s="44"/>
      <c r="Q24" s="44">
        <v>5</v>
      </c>
      <c r="R24" s="44"/>
      <c r="S24" s="44">
        <v>51.1</v>
      </c>
      <c r="T24" s="44" t="str">
        <f t="shared" si="6"/>
        <v>T</v>
      </c>
      <c r="U24" s="17">
        <f t="shared" si="7"/>
        <v>1</v>
      </c>
      <c r="V24" s="19">
        <f t="shared" si="8"/>
        <v>2</v>
      </c>
      <c r="W24" s="32">
        <f t="shared" si="9"/>
        <v>51.1</v>
      </c>
    </row>
    <row r="25" spans="1:23" ht="16.5" customHeight="1">
      <c r="A25" s="15">
        <f t="shared" si="10"/>
        <v>16</v>
      </c>
      <c r="B25" s="16" t="s">
        <v>27</v>
      </c>
      <c r="C25" s="16" t="s">
        <v>60</v>
      </c>
      <c r="D25" s="44">
        <v>45</v>
      </c>
      <c r="E25" s="44"/>
      <c r="F25" s="44">
        <v>1</v>
      </c>
      <c r="G25" s="44">
        <v>1</v>
      </c>
      <c r="H25" s="44"/>
      <c r="I25" s="44"/>
      <c r="J25" s="44"/>
      <c r="K25" s="44"/>
      <c r="L25" s="44"/>
      <c r="M25" s="44"/>
      <c r="N25" s="44"/>
      <c r="O25" s="44">
        <v>24</v>
      </c>
      <c r="P25" s="44"/>
      <c r="Q25" s="44">
        <v>8</v>
      </c>
      <c r="R25" s="44">
        <v>1</v>
      </c>
      <c r="S25" s="44">
        <v>51.08</v>
      </c>
      <c r="T25" s="44" t="str">
        <f t="shared" si="6"/>
        <v>T</v>
      </c>
      <c r="U25" s="17">
        <f t="shared" si="7"/>
        <v>4</v>
      </c>
      <c r="V25" s="19">
        <f t="shared" si="8"/>
        <v>5</v>
      </c>
      <c r="W25" s="32">
        <f t="shared" si="9"/>
        <v>51.08</v>
      </c>
    </row>
    <row r="26" spans="1:23" ht="16.5" customHeight="1">
      <c r="A26" s="15">
        <f t="shared" si="10"/>
        <v>17</v>
      </c>
      <c r="B26" s="47" t="s">
        <v>28</v>
      </c>
      <c r="C26" s="47" t="s">
        <v>51</v>
      </c>
      <c r="D26" s="44">
        <v>46</v>
      </c>
      <c r="E26" s="44"/>
      <c r="F26" s="44">
        <v>2</v>
      </c>
      <c r="G26" s="44">
        <v>2</v>
      </c>
      <c r="H26" s="44"/>
      <c r="I26" s="44"/>
      <c r="J26" s="44"/>
      <c r="K26" s="44"/>
      <c r="L26" s="44"/>
      <c r="M26" s="44"/>
      <c r="N26" s="44"/>
      <c r="O26" s="44">
        <v>24</v>
      </c>
      <c r="P26" s="44"/>
      <c r="Q26" s="44">
        <v>5</v>
      </c>
      <c r="R26" s="44">
        <v>1</v>
      </c>
      <c r="S26" s="44">
        <v>51</v>
      </c>
      <c r="T26" s="44" t="str">
        <f t="shared" si="6"/>
        <v>T</v>
      </c>
      <c r="U26" s="17">
        <f t="shared" si="7"/>
        <v>5</v>
      </c>
      <c r="V26" s="19">
        <f t="shared" si="8"/>
        <v>6</v>
      </c>
      <c r="W26" s="32">
        <f t="shared" si="9"/>
        <v>51</v>
      </c>
    </row>
    <row r="27" spans="1:23" ht="16.5" customHeight="1">
      <c r="A27" s="15">
        <f t="shared" si="10"/>
        <v>18</v>
      </c>
      <c r="B27" s="47" t="s">
        <v>29</v>
      </c>
      <c r="C27" s="47" t="s">
        <v>58</v>
      </c>
      <c r="D27" s="44">
        <v>42</v>
      </c>
      <c r="E27" s="44"/>
      <c r="F27" s="44">
        <v>1</v>
      </c>
      <c r="G27" s="44">
        <v>2</v>
      </c>
      <c r="H27" s="44"/>
      <c r="I27" s="44"/>
      <c r="J27" s="44"/>
      <c r="K27" s="44"/>
      <c r="L27" s="44"/>
      <c r="M27" s="44"/>
      <c r="N27" s="44"/>
      <c r="O27" s="44">
        <v>24</v>
      </c>
      <c r="P27" s="44"/>
      <c r="Q27" s="44">
        <v>5</v>
      </c>
      <c r="R27" s="44"/>
      <c r="S27" s="44">
        <v>51.09</v>
      </c>
      <c r="T27" s="44" t="str">
        <f t="shared" si="6"/>
        <v>T</v>
      </c>
      <c r="U27" s="17">
        <f t="shared" si="7"/>
        <v>3</v>
      </c>
      <c r="V27" s="19">
        <f t="shared" si="8"/>
        <v>4</v>
      </c>
      <c r="W27" s="32">
        <f t="shared" si="9"/>
        <v>51.09</v>
      </c>
    </row>
    <row r="28" spans="1:23" ht="16.5" customHeight="1" thickBot="1">
      <c r="A28" s="15">
        <f t="shared" si="10"/>
        <v>19</v>
      </c>
      <c r="B28" s="47" t="s">
        <v>30</v>
      </c>
      <c r="C28" s="47" t="s">
        <v>57</v>
      </c>
      <c r="D28" s="44">
        <v>41</v>
      </c>
      <c r="E28" s="44"/>
      <c r="F28" s="44">
        <v>1</v>
      </c>
      <c r="G28" s="44">
        <v>1</v>
      </c>
      <c r="H28" s="44"/>
      <c r="I28" s="44"/>
      <c r="J28" s="44"/>
      <c r="K28" s="44"/>
      <c r="L28" s="44"/>
      <c r="M28" s="44"/>
      <c r="N28" s="44"/>
      <c r="O28" s="44">
        <v>25</v>
      </c>
      <c r="P28" s="44"/>
      <c r="Q28" s="44">
        <v>6</v>
      </c>
      <c r="R28" s="44">
        <v>1</v>
      </c>
      <c r="S28" s="44">
        <v>51.1</v>
      </c>
      <c r="T28" s="44" t="str">
        <f t="shared" si="6"/>
        <v>T</v>
      </c>
      <c r="U28" s="17">
        <f t="shared" si="7"/>
        <v>1</v>
      </c>
      <c r="V28" s="19">
        <f t="shared" si="8"/>
        <v>2</v>
      </c>
      <c r="W28" s="32">
        <f t="shared" si="9"/>
        <v>51.1</v>
      </c>
    </row>
    <row r="29" spans="1:23" ht="16.5" customHeight="1" thickBot="1">
      <c r="A29" s="67" t="s">
        <v>72</v>
      </c>
      <c r="B29" s="68"/>
      <c r="C29" s="68"/>
      <c r="D29" s="20">
        <f>SUM(D19:D28)</f>
        <v>412</v>
      </c>
      <c r="E29" s="21">
        <f>SUM(E19:E28)</f>
        <v>8</v>
      </c>
      <c r="F29" s="21">
        <f>SUM(F19:F28)</f>
        <v>17</v>
      </c>
      <c r="G29" s="21">
        <f>SUM(G19:G28)</f>
        <v>26</v>
      </c>
      <c r="H29" s="21">
        <f>SUM(H19:I28)</f>
        <v>0</v>
      </c>
      <c r="I29" s="21">
        <f>SUM(I19:I28)</f>
        <v>0</v>
      </c>
      <c r="J29" s="21">
        <f>SUM(J19:K28)</f>
        <v>0</v>
      </c>
      <c r="K29" s="21">
        <f aca="true" t="shared" si="11" ref="K29:R29">SUM(K19:K28)</f>
        <v>0</v>
      </c>
      <c r="L29" s="21">
        <f t="shared" si="11"/>
        <v>0</v>
      </c>
      <c r="M29" s="21">
        <f t="shared" si="11"/>
        <v>0</v>
      </c>
      <c r="N29" s="21">
        <f t="shared" si="11"/>
        <v>1</v>
      </c>
      <c r="O29" s="21">
        <f t="shared" si="11"/>
        <v>272</v>
      </c>
      <c r="P29" s="21">
        <f t="shared" si="11"/>
        <v>1</v>
      </c>
      <c r="Q29" s="21">
        <f t="shared" si="11"/>
        <v>46</v>
      </c>
      <c r="R29" s="22">
        <f t="shared" si="11"/>
        <v>4</v>
      </c>
      <c r="S29" s="33">
        <f>AVERAGE(S23:S28)</f>
        <v>51.038333333333334</v>
      </c>
      <c r="T29" s="33"/>
      <c r="U29" s="34"/>
      <c r="V29" s="35"/>
      <c r="W29" s="32"/>
    </row>
    <row r="30" spans="1:23" ht="16.5" customHeight="1">
      <c r="A30" s="15">
        <v>20</v>
      </c>
      <c r="B30" s="47" t="s">
        <v>22</v>
      </c>
      <c r="C30" s="47" t="s">
        <v>60</v>
      </c>
      <c r="D30" s="12">
        <v>44</v>
      </c>
      <c r="E30" s="12"/>
      <c r="F30" s="12"/>
      <c r="G30" s="12"/>
      <c r="H30" s="17">
        <v>1</v>
      </c>
      <c r="I30" s="17"/>
      <c r="J30" s="12"/>
      <c r="K30" s="12">
        <v>1</v>
      </c>
      <c r="L30" s="12"/>
      <c r="M30" s="12"/>
      <c r="N30" s="12"/>
      <c r="O30" s="12">
        <v>21</v>
      </c>
      <c r="P30" s="12"/>
      <c r="Q30" s="12">
        <v>6</v>
      </c>
      <c r="R30" s="12"/>
      <c r="S30" s="12">
        <v>51.18</v>
      </c>
      <c r="T30" s="12" t="str">
        <f>IF(S30&gt;=50.8,"T",IF(S30&gt;=50.01,"K",IF(S30&gt;=49,"TB",IF(S30&gt;=48,"Y","kÐm"))))</f>
        <v>T</v>
      </c>
      <c r="U30" s="17">
        <f>RANK(S30,$S$30:$S$34,0)</f>
        <v>1</v>
      </c>
      <c r="V30" s="19">
        <f>RANK(S30,$W$8:$W$34,0)</f>
        <v>1</v>
      </c>
      <c r="W30" s="32">
        <f>S30</f>
        <v>51.18</v>
      </c>
    </row>
    <row r="31" spans="1:23" ht="16.5" customHeight="1">
      <c r="A31" s="15">
        <f>+A30+1</f>
        <v>21</v>
      </c>
      <c r="B31" s="47" t="s">
        <v>23</v>
      </c>
      <c r="C31" s="47" t="s">
        <v>79</v>
      </c>
      <c r="D31" s="17">
        <v>41</v>
      </c>
      <c r="E31" s="17"/>
      <c r="F31" s="17">
        <v>1</v>
      </c>
      <c r="G31" s="17">
        <v>3</v>
      </c>
      <c r="H31" s="17"/>
      <c r="I31" s="17"/>
      <c r="J31" s="17">
        <v>1</v>
      </c>
      <c r="K31" s="17">
        <v>3</v>
      </c>
      <c r="L31" s="17"/>
      <c r="M31" s="17"/>
      <c r="N31" s="17">
        <v>1</v>
      </c>
      <c r="O31" s="17">
        <v>21</v>
      </c>
      <c r="P31" s="17"/>
      <c r="Q31" s="17">
        <v>4</v>
      </c>
      <c r="R31" s="17"/>
      <c r="S31" s="17">
        <v>49.54</v>
      </c>
      <c r="T31" s="17" t="str">
        <f>IF(S31&gt;=50.8,"T",IF(S31&gt;=50.01,"K",IF(S31&gt;=49,"TB",IF(S31&gt;=48,"Y","kÐm"))))</f>
        <v>TB</v>
      </c>
      <c r="U31" s="17">
        <f>RANK(S31,$S$30:$S$34,0)</f>
        <v>5</v>
      </c>
      <c r="V31" s="19">
        <f>RANK(S31,$W$8:$W$34,0)</f>
        <v>24</v>
      </c>
      <c r="W31" s="32">
        <f>S31</f>
        <v>49.54</v>
      </c>
    </row>
    <row r="32" spans="1:23" ht="16.5" customHeight="1">
      <c r="A32" s="15">
        <f>+A31+1</f>
        <v>22</v>
      </c>
      <c r="B32" s="51" t="s">
        <v>25</v>
      </c>
      <c r="C32" s="47" t="s">
        <v>67</v>
      </c>
      <c r="D32" s="17">
        <v>44</v>
      </c>
      <c r="E32" s="17"/>
      <c r="F32" s="17">
        <v>1</v>
      </c>
      <c r="G32" s="17">
        <v>2</v>
      </c>
      <c r="H32" s="17"/>
      <c r="I32" s="17">
        <v>1</v>
      </c>
      <c r="J32" s="17">
        <v>1</v>
      </c>
      <c r="K32" s="17">
        <v>1</v>
      </c>
      <c r="L32" s="17"/>
      <c r="M32" s="17"/>
      <c r="N32" s="17"/>
      <c r="O32" s="17">
        <v>21</v>
      </c>
      <c r="P32" s="17"/>
      <c r="Q32" s="17">
        <v>5</v>
      </c>
      <c r="R32" s="17"/>
      <c r="S32" s="18">
        <v>50.98</v>
      </c>
      <c r="T32" s="18" t="str">
        <f>IF(S32&gt;=50.8,"T",IF(S32&gt;=50.01,"K",IF(S32&gt;=49,"TB",IF(S32&gt;=48,"Y","kÐm"))))</f>
        <v>T</v>
      </c>
      <c r="U32" s="17">
        <f>RANK(S32,$S$30:$S$34,0)</f>
        <v>2</v>
      </c>
      <c r="V32" s="19">
        <f>RANK(S32,$W$8:$W$34,0)</f>
        <v>7</v>
      </c>
      <c r="W32" s="32">
        <f>S32</f>
        <v>50.98</v>
      </c>
    </row>
    <row r="33" spans="1:23" ht="16.5" customHeight="1">
      <c r="A33" s="15">
        <f>+A32+1</f>
        <v>23</v>
      </c>
      <c r="B33" s="51" t="s">
        <v>31</v>
      </c>
      <c r="C33" s="47" t="s">
        <v>69</v>
      </c>
      <c r="D33" s="17">
        <v>39</v>
      </c>
      <c r="E33" s="17"/>
      <c r="F33" s="17">
        <v>1</v>
      </c>
      <c r="G33" s="17">
        <v>2</v>
      </c>
      <c r="H33" s="17">
        <v>1</v>
      </c>
      <c r="I33" s="17"/>
      <c r="J33" s="17">
        <v>1</v>
      </c>
      <c r="K33" s="17">
        <v>1</v>
      </c>
      <c r="L33" s="17">
        <v>2</v>
      </c>
      <c r="M33" s="17"/>
      <c r="N33" s="17">
        <v>1</v>
      </c>
      <c r="O33" s="17">
        <v>20</v>
      </c>
      <c r="P33" s="17">
        <v>1</v>
      </c>
      <c r="Q33" s="17">
        <v>4</v>
      </c>
      <c r="R33" s="17"/>
      <c r="S33" s="18">
        <v>50.66</v>
      </c>
      <c r="T33" s="18" t="str">
        <f>IF(S33&gt;=50.8,"T",IF(S33&gt;=50.01,"K",IF(S33&gt;=49,"TB",IF(S33&gt;=48,"Y","kÐm"))))</f>
        <v>K</v>
      </c>
      <c r="U33" s="17">
        <f>RANK(S33,$S$30:$S$34,0)</f>
        <v>4</v>
      </c>
      <c r="V33" s="19">
        <f>RANK(S33,$W$8:$W$34,0)</f>
        <v>18</v>
      </c>
      <c r="W33" s="32">
        <f>S33</f>
        <v>50.66</v>
      </c>
    </row>
    <row r="34" spans="1:23" ht="16.5" customHeight="1" thickBot="1">
      <c r="A34" s="15">
        <f>+A33+1</f>
        <v>24</v>
      </c>
      <c r="B34" s="56" t="s">
        <v>78</v>
      </c>
      <c r="C34" s="47" t="s">
        <v>80</v>
      </c>
      <c r="D34" s="17">
        <v>41</v>
      </c>
      <c r="E34" s="17"/>
      <c r="F34" s="17">
        <v>1</v>
      </c>
      <c r="G34" s="17">
        <v>1</v>
      </c>
      <c r="H34" s="17">
        <v>2</v>
      </c>
      <c r="I34" s="17">
        <v>2</v>
      </c>
      <c r="J34" s="17"/>
      <c r="K34" s="17"/>
      <c r="L34" s="17"/>
      <c r="M34" s="17"/>
      <c r="N34" s="17"/>
      <c r="O34" s="17">
        <v>21</v>
      </c>
      <c r="P34" s="17"/>
      <c r="Q34" s="17">
        <v>5</v>
      </c>
      <c r="R34" s="17"/>
      <c r="S34" s="17">
        <v>50.89</v>
      </c>
      <c r="T34" s="17" t="str">
        <f>IF(S34&gt;=50.8,"T",IF(S34&gt;=50.01,"K",IF(S34&gt;=49,"TB",IF(S34&gt;=48,"Y","kÐm"))))</f>
        <v>T</v>
      </c>
      <c r="U34" s="17">
        <f>RANK(S34,$S$30:$S$34,0)</f>
        <v>3</v>
      </c>
      <c r="V34" s="19">
        <f>RANK(S34,$W$8:$W$34,0)</f>
        <v>10</v>
      </c>
      <c r="W34" s="32">
        <f>S34</f>
        <v>50.89</v>
      </c>
    </row>
    <row r="35" spans="1:22" ht="16.5" customHeight="1" thickBot="1">
      <c r="A35" s="67" t="s">
        <v>66</v>
      </c>
      <c r="B35" s="68"/>
      <c r="C35" s="68"/>
      <c r="D35" s="20">
        <f aca="true" t="shared" si="12" ref="D35:R35">SUM(D30:D34)</f>
        <v>209</v>
      </c>
      <c r="E35" s="20">
        <f t="shared" si="12"/>
        <v>0</v>
      </c>
      <c r="F35" s="20">
        <f t="shared" si="12"/>
        <v>4</v>
      </c>
      <c r="G35" s="21">
        <f t="shared" si="12"/>
        <v>8</v>
      </c>
      <c r="H35" s="21">
        <f t="shared" si="12"/>
        <v>4</v>
      </c>
      <c r="I35" s="21">
        <f t="shared" si="12"/>
        <v>3</v>
      </c>
      <c r="J35" s="21">
        <f t="shared" si="12"/>
        <v>3</v>
      </c>
      <c r="K35" s="21">
        <f t="shared" si="12"/>
        <v>6</v>
      </c>
      <c r="L35" s="21">
        <f t="shared" si="12"/>
        <v>2</v>
      </c>
      <c r="M35" s="21">
        <f t="shared" si="12"/>
        <v>0</v>
      </c>
      <c r="N35" s="21">
        <f t="shared" si="12"/>
        <v>2</v>
      </c>
      <c r="O35" s="21">
        <f t="shared" si="12"/>
        <v>104</v>
      </c>
      <c r="P35" s="21">
        <f t="shared" si="12"/>
        <v>1</v>
      </c>
      <c r="Q35" s="21">
        <f t="shared" si="12"/>
        <v>24</v>
      </c>
      <c r="R35" s="22">
        <f t="shared" si="12"/>
        <v>0</v>
      </c>
      <c r="S35" s="33">
        <f>AVERAGE(S30:S34)</f>
        <v>50.65</v>
      </c>
      <c r="T35" s="34"/>
      <c r="U35" s="34"/>
      <c r="V35" s="35"/>
    </row>
    <row r="36" spans="1:22" ht="16.5" customHeight="1" thickBot="1">
      <c r="A36" s="67" t="s">
        <v>32</v>
      </c>
      <c r="B36" s="68"/>
      <c r="C36" s="68"/>
      <c r="D36" s="38">
        <f aca="true" t="shared" si="13" ref="D36:R36">D35+D29+D18+D14</f>
        <v>1030</v>
      </c>
      <c r="E36" s="22">
        <f t="shared" si="13"/>
        <v>30</v>
      </c>
      <c r="F36" s="22">
        <f t="shared" si="13"/>
        <v>38</v>
      </c>
      <c r="G36" s="22">
        <f t="shared" si="13"/>
        <v>56</v>
      </c>
      <c r="H36" s="22">
        <f t="shared" si="13"/>
        <v>5</v>
      </c>
      <c r="I36" s="22">
        <f t="shared" si="13"/>
        <v>7</v>
      </c>
      <c r="J36" s="22">
        <f t="shared" si="13"/>
        <v>6</v>
      </c>
      <c r="K36" s="22">
        <f t="shared" si="13"/>
        <v>9</v>
      </c>
      <c r="L36" s="22">
        <f t="shared" si="13"/>
        <v>7</v>
      </c>
      <c r="M36" s="22">
        <f t="shared" si="13"/>
        <v>0</v>
      </c>
      <c r="N36" s="22">
        <f t="shared" si="13"/>
        <v>3</v>
      </c>
      <c r="O36" s="21">
        <f t="shared" si="13"/>
        <v>608</v>
      </c>
      <c r="P36" s="22">
        <f t="shared" si="13"/>
        <v>10</v>
      </c>
      <c r="Q36" s="22">
        <f t="shared" si="13"/>
        <v>108</v>
      </c>
      <c r="R36" s="22">
        <f t="shared" si="13"/>
        <v>7</v>
      </c>
      <c r="S36" s="36">
        <f>AVERAGE(S8:S13,S15:S17,S19:S28,S30:S34)</f>
        <v>50.77000000000002</v>
      </c>
      <c r="T36" s="34"/>
      <c r="U36" s="34"/>
      <c r="V36" s="35"/>
    </row>
    <row r="37" spans="1:22" s="5" customFormat="1" ht="16.5" customHeight="1">
      <c r="A37" s="6" t="s">
        <v>34</v>
      </c>
      <c r="V37" s="29"/>
    </row>
    <row r="38" spans="1:22" s="5" customFormat="1" ht="16.5" customHeight="1">
      <c r="A38" s="9" t="s">
        <v>121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V38" s="29"/>
    </row>
    <row r="39" spans="1:22" s="5" customFormat="1" ht="16.5" customHeight="1">
      <c r="A39" s="9" t="s">
        <v>116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V39" s="29"/>
    </row>
    <row r="40" spans="1:22" s="5" customFormat="1" ht="16.5" customHeight="1">
      <c r="A40" s="6" t="s">
        <v>36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0"/>
    </row>
    <row r="41" spans="1:22" s="1" customFormat="1" ht="16.5" customHeight="1">
      <c r="A41" s="23" t="s">
        <v>115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6"/>
      <c r="R41" s="23"/>
      <c r="S41" s="23"/>
      <c r="T41" s="23"/>
      <c r="U41" s="23"/>
      <c r="V41" s="28"/>
    </row>
    <row r="42" spans="1:22" s="23" customFormat="1" ht="16.5" customHeight="1">
      <c r="A42" s="23" t="s">
        <v>120</v>
      </c>
      <c r="B42" s="39"/>
      <c r="C42" s="39"/>
      <c r="V42" s="30"/>
    </row>
    <row r="43" spans="1:22" s="1" customFormat="1" ht="16.5" customHeight="1">
      <c r="A43" s="23" t="s">
        <v>122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6"/>
      <c r="R43" s="23"/>
      <c r="S43" s="23"/>
      <c r="T43" s="23"/>
      <c r="U43" s="23"/>
      <c r="V43" s="28"/>
    </row>
    <row r="44" spans="1:22" s="1" customFormat="1" ht="16.5" customHeight="1">
      <c r="A44" s="23"/>
      <c r="B44" s="23"/>
      <c r="C44" s="23" t="s">
        <v>123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  <c r="R44" s="23"/>
      <c r="S44" s="23"/>
      <c r="T44" s="23"/>
      <c r="U44" s="23"/>
      <c r="V44" s="28"/>
    </row>
    <row r="45" spans="1:3" ht="16.5" customHeight="1">
      <c r="A45" s="23" t="s">
        <v>126</v>
      </c>
      <c r="B45" s="23"/>
      <c r="C45" s="23"/>
    </row>
    <row r="46" spans="1:3" ht="16.5" customHeight="1">
      <c r="A46" s="23"/>
      <c r="B46" s="23"/>
      <c r="C46" s="23" t="s">
        <v>127</v>
      </c>
    </row>
    <row r="47" spans="1:3" ht="16.5" customHeight="1">
      <c r="A47" s="9" t="s">
        <v>117</v>
      </c>
      <c r="C47" s="23"/>
    </row>
    <row r="48" spans="1:18" ht="16.5" customHeight="1">
      <c r="A48" s="23" t="s">
        <v>119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"/>
    </row>
    <row r="49" ht="16.5" customHeight="1">
      <c r="A49" s="9" t="s">
        <v>118</v>
      </c>
    </row>
    <row r="50" ht="16.5" customHeight="1">
      <c r="A50" s="9" t="s">
        <v>125</v>
      </c>
    </row>
    <row r="51" ht="16.5" customHeight="1">
      <c r="A51" s="9" t="s">
        <v>124</v>
      </c>
    </row>
    <row r="54" spans="13:18" ht="16.5">
      <c r="M54" s="43"/>
      <c r="N54" s="43"/>
      <c r="O54" s="43"/>
      <c r="P54" s="43"/>
      <c r="Q54" s="43"/>
      <c r="R54" s="5"/>
    </row>
  </sheetData>
  <mergeCells count="22">
    <mergeCell ref="A6:A7"/>
    <mergeCell ref="B6:B7"/>
    <mergeCell ref="C6:C7"/>
    <mergeCell ref="D6:D7"/>
    <mergeCell ref="H6:I6"/>
    <mergeCell ref="J6:K6"/>
    <mergeCell ref="E6:E7"/>
    <mergeCell ref="F6:G6"/>
    <mergeCell ref="Q6:R6"/>
    <mergeCell ref="S6:T6"/>
    <mergeCell ref="L6:L7"/>
    <mergeCell ref="M6:M7"/>
    <mergeCell ref="T1:V1"/>
    <mergeCell ref="U6:U7"/>
    <mergeCell ref="V6:V7"/>
    <mergeCell ref="A36:C36"/>
    <mergeCell ref="A14:C14"/>
    <mergeCell ref="A18:C18"/>
    <mergeCell ref="A29:C29"/>
    <mergeCell ref="A35:C35"/>
    <mergeCell ref="N6:N7"/>
    <mergeCell ref="O6:P6"/>
  </mergeCells>
  <printOptions/>
  <pageMargins left="0.27" right="0.24" top="0.17" bottom="0.18" header="0.17" footer="0.1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 topLeftCell="A1">
      <pane ySplit="7" topLeftCell="BM35" activePane="bottomLeft" state="frozen"/>
      <selection pane="topLeft" activeCell="A1" sqref="A1"/>
      <selection pane="bottomLeft" activeCell="A50" sqref="A50"/>
    </sheetView>
  </sheetViews>
  <sheetFormatPr defaultColWidth="8.72265625" defaultRowHeight="16.5"/>
  <cols>
    <col min="1" max="1" width="3.18359375" style="0" customWidth="1"/>
    <col min="2" max="2" width="5.18359375" style="0" customWidth="1"/>
    <col min="3" max="3" width="6.99609375" style="0" customWidth="1"/>
    <col min="4" max="4" width="4.36328125" style="0" customWidth="1"/>
    <col min="5" max="5" width="3.8125" style="0" customWidth="1"/>
    <col min="6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453125" style="0" customWidth="1"/>
    <col min="15" max="15" width="4.085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7" customWidth="1"/>
    <col min="23" max="23" width="8.90625" style="0" hidden="1" customWidth="1"/>
  </cols>
  <sheetData>
    <row r="1" spans="20:23" ht="14.25" customHeight="1">
      <c r="T1" s="60" t="s">
        <v>44</v>
      </c>
      <c r="U1" s="61"/>
      <c r="V1" s="62"/>
      <c r="W1" s="41"/>
    </row>
    <row r="2" spans="1:19" ht="18.75" customHeight="1">
      <c r="A2" s="7" t="s">
        <v>73</v>
      </c>
      <c r="B2" s="1"/>
      <c r="C2" s="1"/>
      <c r="D2" s="1"/>
      <c r="E2" s="1"/>
      <c r="F2" s="1"/>
      <c r="G2" s="8" t="s">
        <v>0</v>
      </c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</row>
    <row r="3" spans="2:21" ht="14.25" customHeight="1">
      <c r="B3" s="1"/>
      <c r="C3" s="7"/>
      <c r="D3" s="1"/>
      <c r="E3" s="1"/>
      <c r="F3" s="1"/>
      <c r="G3" s="2" t="s">
        <v>128</v>
      </c>
      <c r="H3" s="2"/>
      <c r="I3" s="2"/>
      <c r="J3" s="2"/>
      <c r="K3" s="2"/>
      <c r="L3" s="3"/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5" customHeight="1">
      <c r="A4" s="4" t="s">
        <v>1</v>
      </c>
      <c r="V4" s="28"/>
    </row>
    <row r="5" spans="1:22" s="5" customFormat="1" ht="15" customHeight="1" thickBot="1">
      <c r="A5" s="6" t="s">
        <v>35</v>
      </c>
      <c r="L5" s="9"/>
      <c r="M5" s="1"/>
      <c r="N5" s="1"/>
      <c r="O5" s="1"/>
      <c r="P5" s="1"/>
      <c r="Q5" s="1"/>
      <c r="R5" s="1"/>
      <c r="S5" s="1"/>
      <c r="T5" s="1"/>
      <c r="U5" s="1"/>
      <c r="V5" s="29"/>
    </row>
    <row r="6" spans="1:22" ht="22.5" customHeight="1">
      <c r="A6" s="78" t="s">
        <v>2</v>
      </c>
      <c r="B6" s="63" t="s">
        <v>3</v>
      </c>
      <c r="C6" s="63" t="s">
        <v>4</v>
      </c>
      <c r="D6" s="74" t="s">
        <v>38</v>
      </c>
      <c r="E6" s="76" t="s">
        <v>5</v>
      </c>
      <c r="F6" s="74" t="s">
        <v>6</v>
      </c>
      <c r="G6" s="75"/>
      <c r="H6" s="74" t="s">
        <v>63</v>
      </c>
      <c r="I6" s="75"/>
      <c r="J6" s="74" t="s">
        <v>52</v>
      </c>
      <c r="K6" s="75"/>
      <c r="L6" s="72" t="s">
        <v>45</v>
      </c>
      <c r="M6" s="63" t="s">
        <v>7</v>
      </c>
      <c r="N6" s="63" t="s">
        <v>8</v>
      </c>
      <c r="O6" s="63" t="s">
        <v>9</v>
      </c>
      <c r="P6" s="63"/>
      <c r="Q6" s="69" t="s">
        <v>10</v>
      </c>
      <c r="R6" s="69"/>
      <c r="S6" s="70" t="s">
        <v>53</v>
      </c>
      <c r="T6" s="71"/>
      <c r="U6" s="63" t="s">
        <v>48</v>
      </c>
      <c r="V6" s="65" t="s">
        <v>37</v>
      </c>
    </row>
    <row r="7" spans="1:22" ht="22.5" customHeight="1" thickBot="1">
      <c r="A7" s="79"/>
      <c r="B7" s="64"/>
      <c r="C7" s="64"/>
      <c r="D7" s="80"/>
      <c r="E7" s="77"/>
      <c r="F7" s="50" t="s">
        <v>42</v>
      </c>
      <c r="G7" s="50" t="s">
        <v>64</v>
      </c>
      <c r="H7" s="31" t="s">
        <v>42</v>
      </c>
      <c r="I7" s="31" t="s">
        <v>39</v>
      </c>
      <c r="J7" s="31" t="s">
        <v>42</v>
      </c>
      <c r="K7" s="31" t="s">
        <v>43</v>
      </c>
      <c r="L7" s="73"/>
      <c r="M7" s="64"/>
      <c r="N7" s="64"/>
      <c r="O7" s="24" t="s">
        <v>40</v>
      </c>
      <c r="P7" s="24" t="s">
        <v>11</v>
      </c>
      <c r="Q7" s="25" t="s">
        <v>46</v>
      </c>
      <c r="R7" s="25" t="s">
        <v>47</v>
      </c>
      <c r="S7" s="25" t="s">
        <v>41</v>
      </c>
      <c r="T7" s="25" t="s">
        <v>12</v>
      </c>
      <c r="U7" s="64"/>
      <c r="V7" s="66"/>
    </row>
    <row r="8" spans="1:23" ht="17.25" customHeight="1">
      <c r="A8" s="10">
        <v>1</v>
      </c>
      <c r="B8" s="11" t="s">
        <v>13</v>
      </c>
      <c r="C8" s="11" t="s">
        <v>55</v>
      </c>
      <c r="D8" s="12">
        <v>47</v>
      </c>
      <c r="E8" s="12">
        <v>2</v>
      </c>
      <c r="F8" s="49">
        <v>1</v>
      </c>
      <c r="G8" s="42">
        <v>2</v>
      </c>
      <c r="H8" s="12"/>
      <c r="I8" s="12"/>
      <c r="J8" s="12"/>
      <c r="K8" s="12"/>
      <c r="L8" s="12"/>
      <c r="M8" s="12"/>
      <c r="N8" s="12"/>
      <c r="O8" s="12">
        <v>35</v>
      </c>
      <c r="P8" s="12"/>
      <c r="Q8" s="12">
        <v>1</v>
      </c>
      <c r="R8" s="12"/>
      <c r="S8" s="13">
        <v>50.82</v>
      </c>
      <c r="T8" s="13" t="str">
        <f aca="true" t="shared" si="0" ref="T8:T13">IF(S8&gt;=50.8,"T",IF(S8&gt;=50.01,"K",IF(S8&gt;=49,"TB",IF(S8&gt;=48,"Y","kÐm"))))</f>
        <v>T</v>
      </c>
      <c r="U8" s="12">
        <f aca="true" t="shared" si="1" ref="U8:U13">RANK(S8,$S$8:$S$13,0)</f>
        <v>1</v>
      </c>
      <c r="V8" s="14">
        <f aca="true" t="shared" si="2" ref="V8:V13">RANK(S8,$W$8:$W$34,0)</f>
        <v>13</v>
      </c>
      <c r="W8" s="32">
        <f aca="true" t="shared" si="3" ref="W8:W13">S8</f>
        <v>50.82</v>
      </c>
    </row>
    <row r="9" spans="1:23" ht="17.25" customHeight="1">
      <c r="A9" s="15">
        <f>+A8+1</f>
        <v>2</v>
      </c>
      <c r="B9" s="16" t="s">
        <v>14</v>
      </c>
      <c r="C9" s="16" t="s">
        <v>26</v>
      </c>
      <c r="D9" s="17">
        <v>48</v>
      </c>
      <c r="E9" s="17">
        <v>5</v>
      </c>
      <c r="F9" s="17">
        <v>2</v>
      </c>
      <c r="G9" s="17">
        <v>2</v>
      </c>
      <c r="H9" s="17"/>
      <c r="I9" s="17"/>
      <c r="J9" s="17"/>
      <c r="K9" s="17"/>
      <c r="L9" s="17"/>
      <c r="M9" s="17"/>
      <c r="N9" s="17"/>
      <c r="O9" s="17">
        <v>34</v>
      </c>
      <c r="P9" s="17">
        <v>1</v>
      </c>
      <c r="Q9" s="17">
        <v>3</v>
      </c>
      <c r="R9" s="17">
        <v>3</v>
      </c>
      <c r="S9" s="18">
        <v>50.65</v>
      </c>
      <c r="T9" s="18" t="str">
        <f t="shared" si="0"/>
        <v>K</v>
      </c>
      <c r="U9" s="17">
        <f t="shared" si="1"/>
        <v>4</v>
      </c>
      <c r="V9" s="19">
        <f t="shared" si="2"/>
        <v>20</v>
      </c>
      <c r="W9" s="32">
        <f t="shared" si="3"/>
        <v>50.65</v>
      </c>
    </row>
    <row r="10" spans="1:23" ht="17.25" customHeight="1">
      <c r="A10" s="15">
        <f>+A9+1</f>
        <v>3</v>
      </c>
      <c r="B10" s="16" t="s">
        <v>74</v>
      </c>
      <c r="C10" s="16" t="s">
        <v>54</v>
      </c>
      <c r="D10" s="17">
        <v>44</v>
      </c>
      <c r="E10" s="17">
        <v>5</v>
      </c>
      <c r="F10" s="17">
        <v>2</v>
      </c>
      <c r="G10" s="17">
        <v>2</v>
      </c>
      <c r="H10" s="17"/>
      <c r="I10" s="17"/>
      <c r="J10" s="17"/>
      <c r="K10" s="17"/>
      <c r="L10" s="17"/>
      <c r="M10" s="17"/>
      <c r="N10" s="17"/>
      <c r="O10" s="17">
        <v>34</v>
      </c>
      <c r="P10" s="17">
        <v>1</v>
      </c>
      <c r="Q10" s="17">
        <v>2</v>
      </c>
      <c r="R10" s="17"/>
      <c r="S10" s="18">
        <v>50.74</v>
      </c>
      <c r="T10" s="18" t="str">
        <f t="shared" si="0"/>
        <v>K</v>
      </c>
      <c r="U10" s="17">
        <f t="shared" si="1"/>
        <v>3</v>
      </c>
      <c r="V10" s="19">
        <f t="shared" si="2"/>
        <v>17</v>
      </c>
      <c r="W10" s="32">
        <f t="shared" si="3"/>
        <v>50.74</v>
      </c>
    </row>
    <row r="11" spans="1:23" ht="17.25" customHeight="1">
      <c r="A11" s="15">
        <f>+A10+1</f>
        <v>4</v>
      </c>
      <c r="B11" s="16" t="s">
        <v>17</v>
      </c>
      <c r="C11" s="16" t="s">
        <v>59</v>
      </c>
      <c r="D11" s="17">
        <v>47</v>
      </c>
      <c r="E11" s="17">
        <v>2</v>
      </c>
      <c r="F11" s="17">
        <v>1</v>
      </c>
      <c r="G11" s="17">
        <v>2</v>
      </c>
      <c r="H11" s="17"/>
      <c r="I11" s="17"/>
      <c r="J11" s="17"/>
      <c r="K11" s="17"/>
      <c r="L11" s="17"/>
      <c r="M11" s="17"/>
      <c r="N11" s="17"/>
      <c r="O11" s="17">
        <v>32</v>
      </c>
      <c r="P11" s="17">
        <v>3</v>
      </c>
      <c r="Q11" s="17">
        <v>7</v>
      </c>
      <c r="R11" s="17"/>
      <c r="S11" s="18">
        <v>50.77</v>
      </c>
      <c r="T11" s="18" t="str">
        <f t="shared" si="0"/>
        <v>K</v>
      </c>
      <c r="U11" s="17">
        <f t="shared" si="1"/>
        <v>2</v>
      </c>
      <c r="V11" s="19">
        <f t="shared" si="2"/>
        <v>15</v>
      </c>
      <c r="W11" s="32">
        <f t="shared" si="3"/>
        <v>50.77</v>
      </c>
    </row>
    <row r="12" spans="1:23" ht="17.25" customHeight="1">
      <c r="A12" s="15">
        <f>+A11+1</f>
        <v>5</v>
      </c>
      <c r="B12" s="16" t="s">
        <v>18</v>
      </c>
      <c r="C12" s="16" t="s">
        <v>65</v>
      </c>
      <c r="D12" s="17">
        <v>43</v>
      </c>
      <c r="E12" s="17">
        <v>5</v>
      </c>
      <c r="F12" s="17">
        <v>2</v>
      </c>
      <c r="G12" s="17">
        <v>3</v>
      </c>
      <c r="H12" s="17"/>
      <c r="I12" s="17"/>
      <c r="J12" s="17"/>
      <c r="K12" s="17"/>
      <c r="L12" s="17"/>
      <c r="M12" s="17"/>
      <c r="N12" s="17"/>
      <c r="O12" s="17">
        <v>33</v>
      </c>
      <c r="P12" s="17">
        <v>2</v>
      </c>
      <c r="Q12" s="17">
        <v>2</v>
      </c>
      <c r="R12" s="17"/>
      <c r="S12" s="18">
        <v>50.45</v>
      </c>
      <c r="T12" s="18" t="str">
        <f t="shared" si="0"/>
        <v>K</v>
      </c>
      <c r="U12" s="17">
        <f t="shared" si="1"/>
        <v>6</v>
      </c>
      <c r="V12" s="19">
        <f t="shared" si="2"/>
        <v>22</v>
      </c>
      <c r="W12" s="32">
        <f t="shared" si="3"/>
        <v>50.45</v>
      </c>
    </row>
    <row r="13" spans="1:23" ht="17.25" customHeight="1" thickBot="1">
      <c r="A13" s="15">
        <f>+A12+1</f>
        <v>6</v>
      </c>
      <c r="B13" s="16" t="s">
        <v>56</v>
      </c>
      <c r="C13" s="16" t="s">
        <v>49</v>
      </c>
      <c r="D13" s="17">
        <v>44</v>
      </c>
      <c r="E13" s="17">
        <v>4</v>
      </c>
      <c r="F13" s="17">
        <v>1</v>
      </c>
      <c r="G13" s="17">
        <v>2</v>
      </c>
      <c r="H13" s="17"/>
      <c r="I13" s="17"/>
      <c r="J13" s="17"/>
      <c r="K13" s="17"/>
      <c r="L13" s="17"/>
      <c r="M13" s="17"/>
      <c r="N13" s="17"/>
      <c r="O13" s="17">
        <v>35</v>
      </c>
      <c r="P13" s="17"/>
      <c r="Q13" s="17">
        <v>2</v>
      </c>
      <c r="R13" s="17">
        <v>3</v>
      </c>
      <c r="S13" s="18">
        <v>50.54</v>
      </c>
      <c r="T13" s="18" t="str">
        <f t="shared" si="0"/>
        <v>K</v>
      </c>
      <c r="U13" s="17">
        <f t="shared" si="1"/>
        <v>5</v>
      </c>
      <c r="V13" s="37">
        <f t="shared" si="2"/>
        <v>21</v>
      </c>
      <c r="W13" s="32">
        <f t="shared" si="3"/>
        <v>50.54</v>
      </c>
    </row>
    <row r="14" spans="1:23" ht="17.25" customHeight="1" thickBot="1">
      <c r="A14" s="67" t="s">
        <v>70</v>
      </c>
      <c r="B14" s="68"/>
      <c r="C14" s="68"/>
      <c r="D14" s="20">
        <f aca="true" t="shared" si="4" ref="D14:R14">SUM(D8:D13)</f>
        <v>273</v>
      </c>
      <c r="E14" s="21">
        <f t="shared" si="4"/>
        <v>23</v>
      </c>
      <c r="F14" s="21">
        <f t="shared" si="4"/>
        <v>9</v>
      </c>
      <c r="G14" s="21">
        <f t="shared" si="4"/>
        <v>13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21">
        <f t="shared" si="4"/>
        <v>0</v>
      </c>
      <c r="L14" s="21">
        <f t="shared" si="4"/>
        <v>0</v>
      </c>
      <c r="M14" s="21">
        <f t="shared" si="4"/>
        <v>0</v>
      </c>
      <c r="N14" s="21">
        <f t="shared" si="4"/>
        <v>0</v>
      </c>
      <c r="O14" s="21">
        <f t="shared" si="4"/>
        <v>203</v>
      </c>
      <c r="P14" s="21">
        <f t="shared" si="4"/>
        <v>7</v>
      </c>
      <c r="Q14" s="21">
        <f t="shared" si="4"/>
        <v>17</v>
      </c>
      <c r="R14" s="22">
        <f t="shared" si="4"/>
        <v>6</v>
      </c>
      <c r="S14" s="33">
        <f>AVERAGE(S8:S13)</f>
        <v>50.66166666666667</v>
      </c>
      <c r="T14" s="33"/>
      <c r="U14" s="34"/>
      <c r="V14" s="35"/>
      <c r="W14" s="32"/>
    </row>
    <row r="15" spans="1:23" ht="17.25" customHeight="1">
      <c r="A15" s="10">
        <v>7</v>
      </c>
      <c r="B15" s="45" t="s">
        <v>15</v>
      </c>
      <c r="C15" s="45" t="s">
        <v>75</v>
      </c>
      <c r="D15" s="12">
        <v>46</v>
      </c>
      <c r="E15" s="12">
        <v>1</v>
      </c>
      <c r="F15" s="12">
        <v>1</v>
      </c>
      <c r="G15" s="12">
        <v>1</v>
      </c>
      <c r="H15" s="12">
        <v>1</v>
      </c>
      <c r="I15" s="12">
        <v>2</v>
      </c>
      <c r="J15" s="12"/>
      <c r="K15" s="12">
        <v>3</v>
      </c>
      <c r="L15" s="12"/>
      <c r="M15" s="12"/>
      <c r="N15" s="12"/>
      <c r="O15" s="12">
        <v>25</v>
      </c>
      <c r="P15" s="12">
        <v>1</v>
      </c>
      <c r="Q15" s="12">
        <v>1</v>
      </c>
      <c r="R15" s="12"/>
      <c r="S15" s="13">
        <v>50.83</v>
      </c>
      <c r="T15" s="13" t="str">
        <f>IF(S15&gt;=50.8,"T",IF(S15&gt;=50.01,"K",IF(S15&gt;=49,"TB",IF(S15&gt;=48,"Y","kÐm"))))</f>
        <v>T</v>
      </c>
      <c r="U15" s="12">
        <f>RANK(S15,$S$15:$S$17,0)</f>
        <v>1</v>
      </c>
      <c r="V15" s="14">
        <f>RANK(S15,$W$8:$W$34,0)</f>
        <v>12</v>
      </c>
      <c r="W15" s="32">
        <f>S15</f>
        <v>50.83</v>
      </c>
    </row>
    <row r="16" spans="1:23" ht="17.25" customHeight="1">
      <c r="A16" s="52">
        <v>8</v>
      </c>
      <c r="B16" s="53" t="s">
        <v>16</v>
      </c>
      <c r="C16" s="53" t="s">
        <v>55</v>
      </c>
      <c r="D16" s="49">
        <v>43</v>
      </c>
      <c r="E16" s="49">
        <v>2</v>
      </c>
      <c r="F16" s="49">
        <v>2</v>
      </c>
      <c r="G16" s="49">
        <v>3</v>
      </c>
      <c r="H16" s="49">
        <v>1</v>
      </c>
      <c r="I16" s="49">
        <v>2</v>
      </c>
      <c r="J16" s="49">
        <v>2</v>
      </c>
      <c r="K16" s="49">
        <v>2</v>
      </c>
      <c r="L16" s="49"/>
      <c r="M16" s="49"/>
      <c r="N16" s="49">
        <v>1</v>
      </c>
      <c r="O16" s="49">
        <v>24</v>
      </c>
      <c r="P16" s="49">
        <v>2</v>
      </c>
      <c r="Q16" s="49">
        <v>2</v>
      </c>
      <c r="R16" s="49"/>
      <c r="S16" s="54">
        <v>50.35</v>
      </c>
      <c r="T16" s="18" t="str">
        <f>IF(S16&gt;=50.8,"T",IF(S16&gt;=50.01,"K",IF(S16&gt;=49,"TB",IF(S16&gt;=48,"Y","kÐm"))))</f>
        <v>K</v>
      </c>
      <c r="U16" s="17">
        <f>RANK(S16,$S$15:$S$17,0)</f>
        <v>3</v>
      </c>
      <c r="V16" s="19">
        <f>RANK(S16,$W$8:$W$34,0)</f>
        <v>24</v>
      </c>
      <c r="W16" s="32">
        <f>S16</f>
        <v>50.35</v>
      </c>
    </row>
    <row r="17" spans="1:23" ht="17.25" customHeight="1" thickBot="1">
      <c r="A17" s="15">
        <v>9</v>
      </c>
      <c r="B17" s="46" t="s">
        <v>50</v>
      </c>
      <c r="C17" s="16" t="s">
        <v>54</v>
      </c>
      <c r="D17" s="17">
        <v>46</v>
      </c>
      <c r="E17" s="17">
        <v>1</v>
      </c>
      <c r="F17" s="17">
        <v>1</v>
      </c>
      <c r="G17" s="17">
        <v>3</v>
      </c>
      <c r="H17" s="17">
        <v>2</v>
      </c>
      <c r="I17" s="17">
        <v>2</v>
      </c>
      <c r="J17" s="17">
        <v>1</v>
      </c>
      <c r="K17" s="17">
        <v>2</v>
      </c>
      <c r="L17" s="17"/>
      <c r="M17" s="17"/>
      <c r="N17" s="17"/>
      <c r="O17" s="17">
        <v>24</v>
      </c>
      <c r="P17" s="17">
        <v>2</v>
      </c>
      <c r="Q17" s="17">
        <v>2</v>
      </c>
      <c r="R17" s="17">
        <v>3</v>
      </c>
      <c r="S17" s="18">
        <v>50.41</v>
      </c>
      <c r="T17" s="57" t="str">
        <f>IF(S17&gt;=50.8,"T",IF(S17&gt;=50.01,"K",IF(S17&gt;=49,"TB",IF(S17&gt;=48,"Y","kÐm"))))</f>
        <v>K</v>
      </c>
      <c r="U17" s="58">
        <f>RANK(S17,$S$15:$S$17,0)</f>
        <v>2</v>
      </c>
      <c r="V17" s="37">
        <f>RANK(S17,$W$8:$W$34,0)</f>
        <v>23</v>
      </c>
      <c r="W17" s="32">
        <f>S17</f>
        <v>50.41</v>
      </c>
    </row>
    <row r="18" spans="1:23" ht="17.25" customHeight="1" thickBot="1">
      <c r="A18" s="67" t="s">
        <v>71</v>
      </c>
      <c r="B18" s="68"/>
      <c r="C18" s="68"/>
      <c r="D18" s="20">
        <f aca="true" t="shared" si="5" ref="D18:R18">SUM(D15:D17)</f>
        <v>135</v>
      </c>
      <c r="E18" s="21">
        <f t="shared" si="5"/>
        <v>4</v>
      </c>
      <c r="F18" s="21">
        <f t="shared" si="5"/>
        <v>4</v>
      </c>
      <c r="G18" s="21">
        <f t="shared" si="5"/>
        <v>7</v>
      </c>
      <c r="H18" s="21">
        <f t="shared" si="5"/>
        <v>4</v>
      </c>
      <c r="I18" s="21">
        <f t="shared" si="5"/>
        <v>6</v>
      </c>
      <c r="J18" s="21">
        <f t="shared" si="5"/>
        <v>3</v>
      </c>
      <c r="K18" s="21">
        <f t="shared" si="5"/>
        <v>7</v>
      </c>
      <c r="L18" s="21">
        <f t="shared" si="5"/>
        <v>0</v>
      </c>
      <c r="M18" s="21">
        <f t="shared" si="5"/>
        <v>0</v>
      </c>
      <c r="N18" s="21">
        <f t="shared" si="5"/>
        <v>1</v>
      </c>
      <c r="O18" s="21">
        <f t="shared" si="5"/>
        <v>73</v>
      </c>
      <c r="P18" s="21">
        <f t="shared" si="5"/>
        <v>5</v>
      </c>
      <c r="Q18" s="21">
        <f t="shared" si="5"/>
        <v>5</v>
      </c>
      <c r="R18" s="22">
        <f t="shared" si="5"/>
        <v>3</v>
      </c>
      <c r="S18" s="33">
        <f>AVERAGE(S15:S17)</f>
        <v>50.53</v>
      </c>
      <c r="T18" s="33"/>
      <c r="U18" s="34"/>
      <c r="V18" s="35"/>
      <c r="W18" s="32"/>
    </row>
    <row r="19" spans="1:23" ht="17.25" customHeight="1">
      <c r="A19" s="10">
        <v>10</v>
      </c>
      <c r="B19" s="16" t="s">
        <v>19</v>
      </c>
      <c r="C19" s="16" t="s">
        <v>57</v>
      </c>
      <c r="D19" s="12">
        <v>45</v>
      </c>
      <c r="E19" s="12"/>
      <c r="F19" s="12">
        <v>1</v>
      </c>
      <c r="G19" s="12">
        <v>1</v>
      </c>
      <c r="H19" s="12"/>
      <c r="I19" s="12"/>
      <c r="J19" s="12"/>
      <c r="K19" s="12"/>
      <c r="L19" s="12"/>
      <c r="M19" s="12"/>
      <c r="N19" s="12"/>
      <c r="O19" s="12">
        <v>35</v>
      </c>
      <c r="P19" s="12"/>
      <c r="Q19" s="12">
        <v>4</v>
      </c>
      <c r="R19" s="12"/>
      <c r="S19" s="12">
        <v>51.29</v>
      </c>
      <c r="T19" s="12" t="str">
        <f aca="true" t="shared" si="6" ref="T19:T28">IF(S19&gt;=50.8,"T",IF(S19&gt;=50.01,"K",IF(S19&gt;=49,"TB",IF(S19&gt;=48,"Y","kÐm"))))</f>
        <v>T</v>
      </c>
      <c r="U19" s="12">
        <f aca="true" t="shared" si="7" ref="U19:U28">RANK(S19,$S$19:$S$28,0)</f>
        <v>1</v>
      </c>
      <c r="V19" s="14">
        <f aca="true" t="shared" si="8" ref="V19:V28">RANK(S19,$W$8:$W$34,0)</f>
        <v>1</v>
      </c>
      <c r="W19" s="32">
        <f aca="true" t="shared" si="9" ref="W19:W28">S19</f>
        <v>51.29</v>
      </c>
    </row>
    <row r="20" spans="1:23" ht="17.25" customHeight="1">
      <c r="A20" s="15">
        <f aca="true" t="shared" si="10" ref="A20:A28">+A19+1</f>
        <v>11</v>
      </c>
      <c r="B20" s="16" t="s">
        <v>20</v>
      </c>
      <c r="C20" s="16" t="s">
        <v>24</v>
      </c>
      <c r="D20" s="17">
        <v>37</v>
      </c>
      <c r="E20" s="17">
        <v>2</v>
      </c>
      <c r="F20" s="17">
        <v>4</v>
      </c>
      <c r="G20" s="17">
        <v>8</v>
      </c>
      <c r="H20" s="17"/>
      <c r="I20" s="17"/>
      <c r="J20" s="17"/>
      <c r="K20" s="17"/>
      <c r="L20" s="17">
        <v>2</v>
      </c>
      <c r="M20" s="17"/>
      <c r="N20" s="17"/>
      <c r="O20" s="17">
        <v>35</v>
      </c>
      <c r="P20" s="17"/>
      <c r="Q20" s="17">
        <v>4</v>
      </c>
      <c r="R20" s="17"/>
      <c r="S20" s="18">
        <v>50.71</v>
      </c>
      <c r="T20" s="18" t="str">
        <f t="shared" si="6"/>
        <v>K</v>
      </c>
      <c r="U20" s="17">
        <f t="shared" si="7"/>
        <v>9</v>
      </c>
      <c r="V20" s="19">
        <f t="shared" si="8"/>
        <v>18</v>
      </c>
      <c r="W20" s="32">
        <f t="shared" si="9"/>
        <v>50.71</v>
      </c>
    </row>
    <row r="21" spans="1:23" ht="17.25" customHeight="1">
      <c r="A21" s="15">
        <f t="shared" si="10"/>
        <v>12</v>
      </c>
      <c r="B21" s="47" t="s">
        <v>21</v>
      </c>
      <c r="C21" s="47" t="s">
        <v>58</v>
      </c>
      <c r="D21" s="17">
        <v>37</v>
      </c>
      <c r="E21" s="17">
        <v>1</v>
      </c>
      <c r="F21" s="17">
        <v>3</v>
      </c>
      <c r="G21" s="17">
        <v>5</v>
      </c>
      <c r="H21" s="17"/>
      <c r="I21" s="17"/>
      <c r="J21" s="17"/>
      <c r="K21" s="17"/>
      <c r="L21" s="17"/>
      <c r="M21" s="17"/>
      <c r="N21" s="17"/>
      <c r="O21" s="17">
        <v>35</v>
      </c>
      <c r="P21" s="17"/>
      <c r="Q21" s="17">
        <v>5</v>
      </c>
      <c r="R21" s="17"/>
      <c r="S21" s="17">
        <v>51</v>
      </c>
      <c r="T21" s="17" t="str">
        <f t="shared" si="6"/>
        <v>T</v>
      </c>
      <c r="U21" s="17">
        <f t="shared" si="7"/>
        <v>8</v>
      </c>
      <c r="V21" s="19">
        <f t="shared" si="8"/>
        <v>9</v>
      </c>
      <c r="W21" s="32">
        <f t="shared" si="9"/>
        <v>51</v>
      </c>
    </row>
    <row r="22" spans="1:23" ht="17.25" customHeight="1">
      <c r="A22" s="15">
        <f t="shared" si="10"/>
        <v>13</v>
      </c>
      <c r="B22" s="47" t="s">
        <v>33</v>
      </c>
      <c r="C22" s="47" t="s">
        <v>62</v>
      </c>
      <c r="D22" s="17">
        <v>41</v>
      </c>
      <c r="E22" s="17">
        <v>2</v>
      </c>
      <c r="F22" s="17">
        <v>5</v>
      </c>
      <c r="G22" s="17">
        <v>9</v>
      </c>
      <c r="H22" s="17"/>
      <c r="I22" s="17"/>
      <c r="J22" s="17"/>
      <c r="K22" s="17"/>
      <c r="L22" s="17">
        <v>2</v>
      </c>
      <c r="M22" s="17"/>
      <c r="N22" s="17"/>
      <c r="O22" s="17">
        <v>35</v>
      </c>
      <c r="P22" s="17"/>
      <c r="Q22" s="17">
        <v>4</v>
      </c>
      <c r="R22" s="17">
        <v>4</v>
      </c>
      <c r="S22" s="17">
        <v>50.69</v>
      </c>
      <c r="T22" s="17" t="str">
        <f t="shared" si="6"/>
        <v>K</v>
      </c>
      <c r="U22" s="17">
        <f t="shared" si="7"/>
        <v>10</v>
      </c>
      <c r="V22" s="19">
        <f t="shared" si="8"/>
        <v>19</v>
      </c>
      <c r="W22" s="32">
        <f t="shared" si="9"/>
        <v>50.69</v>
      </c>
    </row>
    <row r="23" spans="1:23" ht="17.25" customHeight="1">
      <c r="A23" s="15">
        <f t="shared" si="10"/>
        <v>14</v>
      </c>
      <c r="B23" s="55" t="s">
        <v>76</v>
      </c>
      <c r="C23" s="16" t="s">
        <v>68</v>
      </c>
      <c r="D23" s="17">
        <v>39</v>
      </c>
      <c r="E23" s="17">
        <v>2</v>
      </c>
      <c r="F23" s="17">
        <v>2</v>
      </c>
      <c r="G23" s="17">
        <v>4</v>
      </c>
      <c r="H23" s="17"/>
      <c r="I23" s="17"/>
      <c r="J23" s="17"/>
      <c r="K23" s="17"/>
      <c r="L23" s="17">
        <v>2</v>
      </c>
      <c r="M23" s="17"/>
      <c r="N23" s="17"/>
      <c r="O23" s="17">
        <v>35</v>
      </c>
      <c r="P23" s="17"/>
      <c r="Q23" s="17">
        <v>3</v>
      </c>
      <c r="R23" s="17"/>
      <c r="S23" s="17">
        <v>51.03</v>
      </c>
      <c r="T23" s="17" t="str">
        <f t="shared" si="6"/>
        <v>T</v>
      </c>
      <c r="U23" s="17">
        <f t="shared" si="7"/>
        <v>6</v>
      </c>
      <c r="V23" s="19">
        <f t="shared" si="8"/>
        <v>7</v>
      </c>
      <c r="W23" s="32">
        <f t="shared" si="9"/>
        <v>51.03</v>
      </c>
    </row>
    <row r="24" spans="1:23" ht="17.25" customHeight="1">
      <c r="A24" s="15">
        <f t="shared" si="10"/>
        <v>15</v>
      </c>
      <c r="B24" s="48" t="s">
        <v>77</v>
      </c>
      <c r="C24" s="48" t="s">
        <v>61</v>
      </c>
      <c r="D24" s="44">
        <v>39</v>
      </c>
      <c r="E24" s="44">
        <v>1</v>
      </c>
      <c r="F24" s="44">
        <v>3</v>
      </c>
      <c r="G24" s="44">
        <v>4</v>
      </c>
      <c r="H24" s="17"/>
      <c r="I24" s="17"/>
      <c r="J24" s="44"/>
      <c r="K24" s="44"/>
      <c r="L24" s="44">
        <v>2</v>
      </c>
      <c r="M24" s="44"/>
      <c r="N24" s="44"/>
      <c r="O24" s="44">
        <v>35</v>
      </c>
      <c r="P24" s="44"/>
      <c r="Q24" s="44">
        <v>2</v>
      </c>
      <c r="R24" s="44"/>
      <c r="S24" s="44">
        <v>51.05</v>
      </c>
      <c r="T24" s="44" t="str">
        <f t="shared" si="6"/>
        <v>T</v>
      </c>
      <c r="U24" s="17">
        <f t="shared" si="7"/>
        <v>5</v>
      </c>
      <c r="V24" s="19">
        <f t="shared" si="8"/>
        <v>6</v>
      </c>
      <c r="W24" s="32">
        <f t="shared" si="9"/>
        <v>51.05</v>
      </c>
    </row>
    <row r="25" spans="1:23" ht="17.25" customHeight="1">
      <c r="A25" s="15">
        <f t="shared" si="10"/>
        <v>16</v>
      </c>
      <c r="B25" s="16" t="s">
        <v>27</v>
      </c>
      <c r="C25" s="16" t="s">
        <v>60</v>
      </c>
      <c r="D25" s="44">
        <v>45</v>
      </c>
      <c r="E25" s="44"/>
      <c r="F25" s="44">
        <v>1</v>
      </c>
      <c r="G25" s="44">
        <v>1</v>
      </c>
      <c r="H25" s="44"/>
      <c r="I25" s="44"/>
      <c r="J25" s="44"/>
      <c r="K25" s="44"/>
      <c r="L25" s="44"/>
      <c r="M25" s="44"/>
      <c r="N25" s="44"/>
      <c r="O25" s="44">
        <v>33</v>
      </c>
      <c r="P25" s="44"/>
      <c r="Q25" s="44">
        <v>7</v>
      </c>
      <c r="R25" s="44">
        <v>1</v>
      </c>
      <c r="S25" s="44">
        <v>51.18</v>
      </c>
      <c r="T25" s="44" t="str">
        <f t="shared" si="6"/>
        <v>T</v>
      </c>
      <c r="U25" s="17">
        <f t="shared" si="7"/>
        <v>2</v>
      </c>
      <c r="V25" s="19">
        <f t="shared" si="8"/>
        <v>3</v>
      </c>
      <c r="W25" s="32">
        <f t="shared" si="9"/>
        <v>51.18</v>
      </c>
    </row>
    <row r="26" spans="1:23" ht="17.25" customHeight="1">
      <c r="A26" s="15">
        <f t="shared" si="10"/>
        <v>17</v>
      </c>
      <c r="B26" s="47" t="s">
        <v>28</v>
      </c>
      <c r="C26" s="47" t="s">
        <v>51</v>
      </c>
      <c r="D26" s="44">
        <v>46</v>
      </c>
      <c r="E26" s="44"/>
      <c r="F26" s="44">
        <v>2</v>
      </c>
      <c r="G26" s="44">
        <v>4</v>
      </c>
      <c r="H26" s="44"/>
      <c r="I26" s="44"/>
      <c r="J26" s="44"/>
      <c r="K26" s="44"/>
      <c r="L26" s="44">
        <v>1</v>
      </c>
      <c r="M26" s="44"/>
      <c r="N26" s="44"/>
      <c r="O26" s="44">
        <v>33</v>
      </c>
      <c r="P26" s="44"/>
      <c r="Q26" s="44">
        <v>7</v>
      </c>
      <c r="R26" s="44"/>
      <c r="S26" s="44">
        <v>51.03</v>
      </c>
      <c r="T26" s="44" t="str">
        <f t="shared" si="6"/>
        <v>T</v>
      </c>
      <c r="U26" s="17">
        <f t="shared" si="7"/>
        <v>6</v>
      </c>
      <c r="V26" s="19">
        <f t="shared" si="8"/>
        <v>7</v>
      </c>
      <c r="W26" s="32">
        <f t="shared" si="9"/>
        <v>51.03</v>
      </c>
    </row>
    <row r="27" spans="1:23" ht="17.25" customHeight="1">
      <c r="A27" s="15">
        <f t="shared" si="10"/>
        <v>18</v>
      </c>
      <c r="B27" s="47" t="s">
        <v>29</v>
      </c>
      <c r="C27" s="47" t="s">
        <v>58</v>
      </c>
      <c r="D27" s="44">
        <v>42</v>
      </c>
      <c r="E27" s="44">
        <v>1</v>
      </c>
      <c r="F27" s="44">
        <v>2</v>
      </c>
      <c r="G27" s="44">
        <v>2</v>
      </c>
      <c r="H27" s="44"/>
      <c r="I27" s="44"/>
      <c r="J27" s="44"/>
      <c r="K27" s="44"/>
      <c r="L27" s="44">
        <v>1</v>
      </c>
      <c r="M27" s="44"/>
      <c r="N27" s="44"/>
      <c r="O27" s="44">
        <v>33</v>
      </c>
      <c r="P27" s="44"/>
      <c r="Q27" s="44">
        <v>4</v>
      </c>
      <c r="R27" s="44"/>
      <c r="S27" s="44">
        <v>51.09</v>
      </c>
      <c r="T27" s="44" t="str">
        <f t="shared" si="6"/>
        <v>T</v>
      </c>
      <c r="U27" s="17">
        <f t="shared" si="7"/>
        <v>4</v>
      </c>
      <c r="V27" s="19">
        <f t="shared" si="8"/>
        <v>5</v>
      </c>
      <c r="W27" s="32">
        <f t="shared" si="9"/>
        <v>51.09</v>
      </c>
    </row>
    <row r="28" spans="1:23" ht="17.25" customHeight="1" thickBot="1">
      <c r="A28" s="15">
        <f t="shared" si="10"/>
        <v>19</v>
      </c>
      <c r="B28" s="47" t="s">
        <v>30</v>
      </c>
      <c r="C28" s="47" t="s">
        <v>57</v>
      </c>
      <c r="D28" s="44">
        <v>41</v>
      </c>
      <c r="E28" s="44">
        <v>1</v>
      </c>
      <c r="F28" s="44">
        <v>1</v>
      </c>
      <c r="G28" s="44">
        <v>1</v>
      </c>
      <c r="H28" s="44"/>
      <c r="I28" s="44"/>
      <c r="J28" s="44"/>
      <c r="K28" s="44"/>
      <c r="L28" s="44"/>
      <c r="M28" s="44"/>
      <c r="N28" s="44"/>
      <c r="O28" s="44">
        <v>33</v>
      </c>
      <c r="P28" s="44"/>
      <c r="Q28" s="44">
        <v>4</v>
      </c>
      <c r="R28" s="44">
        <v>2</v>
      </c>
      <c r="S28" s="44">
        <v>51.15</v>
      </c>
      <c r="T28" s="44" t="str">
        <f t="shared" si="6"/>
        <v>T</v>
      </c>
      <c r="U28" s="17">
        <f t="shared" si="7"/>
        <v>3</v>
      </c>
      <c r="V28" s="19">
        <f t="shared" si="8"/>
        <v>4</v>
      </c>
      <c r="W28" s="32">
        <f t="shared" si="9"/>
        <v>51.15</v>
      </c>
    </row>
    <row r="29" spans="1:23" ht="17.25" customHeight="1" thickBot="1">
      <c r="A29" s="67" t="s">
        <v>72</v>
      </c>
      <c r="B29" s="68"/>
      <c r="C29" s="68"/>
      <c r="D29" s="20">
        <f aca="true" t="shared" si="11" ref="D29:R29">SUM(D19:D28)</f>
        <v>412</v>
      </c>
      <c r="E29" s="21">
        <f t="shared" si="11"/>
        <v>10</v>
      </c>
      <c r="F29" s="21">
        <f t="shared" si="11"/>
        <v>24</v>
      </c>
      <c r="G29" s="21">
        <f t="shared" si="11"/>
        <v>39</v>
      </c>
      <c r="H29" s="21">
        <f t="shared" si="11"/>
        <v>0</v>
      </c>
      <c r="I29" s="21">
        <f t="shared" si="11"/>
        <v>0</v>
      </c>
      <c r="J29" s="21">
        <f t="shared" si="11"/>
        <v>0</v>
      </c>
      <c r="K29" s="21">
        <f t="shared" si="11"/>
        <v>0</v>
      </c>
      <c r="L29" s="21">
        <f t="shared" si="11"/>
        <v>10</v>
      </c>
      <c r="M29" s="21">
        <f t="shared" si="11"/>
        <v>0</v>
      </c>
      <c r="N29" s="21">
        <f t="shared" si="11"/>
        <v>0</v>
      </c>
      <c r="O29" s="21">
        <f t="shared" si="11"/>
        <v>342</v>
      </c>
      <c r="P29" s="21">
        <f t="shared" si="11"/>
        <v>0</v>
      </c>
      <c r="Q29" s="21">
        <f t="shared" si="11"/>
        <v>44</v>
      </c>
      <c r="R29" s="22">
        <f t="shared" si="11"/>
        <v>7</v>
      </c>
      <c r="S29" s="33">
        <f>AVERAGE(S19:S28)</f>
        <v>51.022000000000006</v>
      </c>
      <c r="T29" s="33"/>
      <c r="U29" s="34"/>
      <c r="V29" s="35"/>
      <c r="W29" s="32"/>
    </row>
    <row r="30" spans="1:23" ht="17.25" customHeight="1">
      <c r="A30" s="15">
        <v>20</v>
      </c>
      <c r="B30" s="47" t="s">
        <v>22</v>
      </c>
      <c r="C30" s="47" t="s">
        <v>60</v>
      </c>
      <c r="D30" s="12">
        <v>44</v>
      </c>
      <c r="E30" s="12"/>
      <c r="F30" s="12"/>
      <c r="G30" s="12"/>
      <c r="H30" s="17">
        <v>1</v>
      </c>
      <c r="I30" s="17"/>
      <c r="J30" s="12"/>
      <c r="K30" s="12"/>
      <c r="L30" s="12"/>
      <c r="M30" s="12"/>
      <c r="N30" s="12"/>
      <c r="O30" s="12">
        <v>26</v>
      </c>
      <c r="P30" s="12"/>
      <c r="Q30" s="12">
        <v>5</v>
      </c>
      <c r="R30" s="12"/>
      <c r="S30" s="12">
        <v>51.29</v>
      </c>
      <c r="T30" s="12" t="str">
        <f>IF(S30&gt;=50.8,"T",IF(S30&gt;=50.01,"K",IF(S30&gt;=49,"TB",IF(S30&gt;=48,"Y","kÐm"))))</f>
        <v>T</v>
      </c>
      <c r="U30" s="17">
        <f>RANK(S30,$S$30:$S$34,0)</f>
        <v>1</v>
      </c>
      <c r="V30" s="19">
        <f>RANK(S30,$W$8:$W$34,0)</f>
        <v>1</v>
      </c>
      <c r="W30" s="32">
        <f>S30</f>
        <v>51.29</v>
      </c>
    </row>
    <row r="31" spans="1:23" ht="17.25" customHeight="1">
      <c r="A31" s="15">
        <f>+A30+1</f>
        <v>21</v>
      </c>
      <c r="B31" s="47" t="s">
        <v>23</v>
      </c>
      <c r="C31" s="47" t="s">
        <v>79</v>
      </c>
      <c r="D31" s="17">
        <v>41</v>
      </c>
      <c r="E31" s="17"/>
      <c r="F31" s="17">
        <v>1</v>
      </c>
      <c r="G31" s="17">
        <v>1</v>
      </c>
      <c r="H31" s="17">
        <v>1</v>
      </c>
      <c r="I31" s="17"/>
      <c r="J31" s="17">
        <v>1</v>
      </c>
      <c r="K31" s="17">
        <v>1</v>
      </c>
      <c r="L31" s="17">
        <v>1</v>
      </c>
      <c r="M31" s="17"/>
      <c r="N31" s="17"/>
      <c r="O31" s="17">
        <v>26</v>
      </c>
      <c r="P31" s="17"/>
      <c r="Q31" s="17">
        <v>3</v>
      </c>
      <c r="R31" s="17"/>
      <c r="S31" s="17">
        <v>50.96</v>
      </c>
      <c r="T31" s="17" t="str">
        <f>IF(S31&gt;=50.8,"T",IF(S31&gt;=50.01,"K",IF(S31&gt;=49,"TB",IF(S31&gt;=48,"Y","kÐm"))))</f>
        <v>T</v>
      </c>
      <c r="U31" s="17">
        <f>RANK(S31,$S$30:$S$34,0)</f>
        <v>2</v>
      </c>
      <c r="V31" s="19">
        <f>RANK(S31,$W$8:$W$34,0)</f>
        <v>10</v>
      </c>
      <c r="W31" s="32">
        <f>S31</f>
        <v>50.96</v>
      </c>
    </row>
    <row r="32" spans="1:23" ht="17.25" customHeight="1">
      <c r="A32" s="15">
        <f>+A31+1</f>
        <v>22</v>
      </c>
      <c r="B32" s="51" t="s">
        <v>25</v>
      </c>
      <c r="C32" s="47" t="s">
        <v>67</v>
      </c>
      <c r="D32" s="17">
        <v>44</v>
      </c>
      <c r="E32" s="17"/>
      <c r="F32" s="17">
        <v>1</v>
      </c>
      <c r="G32" s="17">
        <v>2</v>
      </c>
      <c r="H32" s="17"/>
      <c r="I32" s="17">
        <v>1</v>
      </c>
      <c r="J32" s="17">
        <v>1</v>
      </c>
      <c r="K32" s="17"/>
      <c r="L32" s="17">
        <v>1</v>
      </c>
      <c r="M32" s="17"/>
      <c r="N32" s="17">
        <v>1</v>
      </c>
      <c r="O32" s="17">
        <v>26</v>
      </c>
      <c r="P32" s="17"/>
      <c r="Q32" s="17">
        <v>4</v>
      </c>
      <c r="R32" s="17"/>
      <c r="S32" s="18">
        <v>50.76</v>
      </c>
      <c r="T32" s="18" t="str">
        <f>IF(S32&gt;=50.8,"T",IF(S32&gt;=50.01,"K",IF(S32&gt;=49,"TB",IF(S32&gt;=48,"Y","kÐm"))))</f>
        <v>K</v>
      </c>
      <c r="U32" s="17">
        <f>RANK(S32,$S$30:$S$34,0)</f>
        <v>5</v>
      </c>
      <c r="V32" s="19">
        <f>RANK(S32,$W$8:$W$34,0)</f>
        <v>16</v>
      </c>
      <c r="W32" s="32">
        <f>S32</f>
        <v>50.76</v>
      </c>
    </row>
    <row r="33" spans="1:23" ht="17.25" customHeight="1">
      <c r="A33" s="15">
        <f>+A32+1</f>
        <v>23</v>
      </c>
      <c r="B33" s="51" t="s">
        <v>31</v>
      </c>
      <c r="C33" s="47" t="s">
        <v>69</v>
      </c>
      <c r="D33" s="17">
        <v>39</v>
      </c>
      <c r="E33" s="17"/>
      <c r="F33" s="17">
        <v>2</v>
      </c>
      <c r="G33" s="17">
        <v>3</v>
      </c>
      <c r="H33" s="17"/>
      <c r="I33" s="17">
        <v>4</v>
      </c>
      <c r="J33" s="17"/>
      <c r="K33" s="17"/>
      <c r="L33" s="17"/>
      <c r="M33" s="17"/>
      <c r="N33" s="17"/>
      <c r="O33" s="17">
        <v>26</v>
      </c>
      <c r="P33" s="17"/>
      <c r="Q33" s="17">
        <v>4</v>
      </c>
      <c r="R33" s="17"/>
      <c r="S33" s="18">
        <v>50.91</v>
      </c>
      <c r="T33" s="18" t="str">
        <f>IF(S33&gt;=50.8,"T",IF(S33&gt;=50.01,"K",IF(S33&gt;=49,"TB",IF(S33&gt;=48,"Y","kÐm"))))</f>
        <v>T</v>
      </c>
      <c r="U33" s="17">
        <f>RANK(S33,$S$30:$S$34,0)</f>
        <v>3</v>
      </c>
      <c r="V33" s="19">
        <f>RANK(S33,$W$8:$W$34,0)</f>
        <v>11</v>
      </c>
      <c r="W33" s="32">
        <f>S33</f>
        <v>50.91</v>
      </c>
    </row>
    <row r="34" spans="1:23" ht="17.25" customHeight="1" thickBot="1">
      <c r="A34" s="15">
        <f>+A33+1</f>
        <v>24</v>
      </c>
      <c r="B34" s="56" t="s">
        <v>78</v>
      </c>
      <c r="C34" s="47" t="s">
        <v>80</v>
      </c>
      <c r="D34" s="17">
        <v>40</v>
      </c>
      <c r="E34" s="17"/>
      <c r="F34" s="17">
        <v>2</v>
      </c>
      <c r="G34" s="17">
        <v>3</v>
      </c>
      <c r="H34" s="17"/>
      <c r="I34" s="17"/>
      <c r="J34" s="17">
        <v>1</v>
      </c>
      <c r="K34" s="17">
        <v>6</v>
      </c>
      <c r="L34" s="17"/>
      <c r="M34" s="17"/>
      <c r="N34" s="17"/>
      <c r="O34" s="17">
        <v>26</v>
      </c>
      <c r="P34" s="17"/>
      <c r="Q34" s="17">
        <v>3</v>
      </c>
      <c r="R34" s="17"/>
      <c r="S34" s="17">
        <v>50.78</v>
      </c>
      <c r="T34" s="17" t="str">
        <f>IF(S34&gt;=50.8,"T",IF(S34&gt;=50.01,"K",IF(S34&gt;=49,"TB",IF(S34&gt;=48,"Y","kÐm"))))</f>
        <v>K</v>
      </c>
      <c r="U34" s="17">
        <f>RANK(S34,$S$30:$S$34,0)</f>
        <v>4</v>
      </c>
      <c r="V34" s="19">
        <f>RANK(S34,$W$8:$W$34,0)</f>
        <v>14</v>
      </c>
      <c r="W34" s="32">
        <f>S34</f>
        <v>50.78</v>
      </c>
    </row>
    <row r="35" spans="1:22" ht="17.25" customHeight="1" thickBot="1">
      <c r="A35" s="67" t="s">
        <v>66</v>
      </c>
      <c r="B35" s="68"/>
      <c r="C35" s="68"/>
      <c r="D35" s="20">
        <f aca="true" t="shared" si="12" ref="D35:R35">SUM(D30:D34)</f>
        <v>208</v>
      </c>
      <c r="E35" s="20">
        <f t="shared" si="12"/>
        <v>0</v>
      </c>
      <c r="F35" s="20">
        <f t="shared" si="12"/>
        <v>6</v>
      </c>
      <c r="G35" s="21">
        <f t="shared" si="12"/>
        <v>9</v>
      </c>
      <c r="H35" s="21">
        <f t="shared" si="12"/>
        <v>2</v>
      </c>
      <c r="I35" s="21">
        <f t="shared" si="12"/>
        <v>5</v>
      </c>
      <c r="J35" s="21">
        <f t="shared" si="12"/>
        <v>3</v>
      </c>
      <c r="K35" s="21">
        <f t="shared" si="12"/>
        <v>7</v>
      </c>
      <c r="L35" s="21">
        <f t="shared" si="12"/>
        <v>2</v>
      </c>
      <c r="M35" s="21">
        <f t="shared" si="12"/>
        <v>0</v>
      </c>
      <c r="N35" s="21">
        <f t="shared" si="12"/>
        <v>1</v>
      </c>
      <c r="O35" s="21">
        <f t="shared" si="12"/>
        <v>130</v>
      </c>
      <c r="P35" s="21">
        <f t="shared" si="12"/>
        <v>0</v>
      </c>
      <c r="Q35" s="21">
        <f t="shared" si="12"/>
        <v>19</v>
      </c>
      <c r="R35" s="22">
        <f t="shared" si="12"/>
        <v>0</v>
      </c>
      <c r="S35" s="33">
        <f>AVERAGE(S30:S34)</f>
        <v>50.94</v>
      </c>
      <c r="T35" s="34"/>
      <c r="U35" s="34"/>
      <c r="V35" s="35"/>
    </row>
    <row r="36" spans="1:22" ht="17.25" customHeight="1" thickBot="1">
      <c r="A36" s="67" t="s">
        <v>32</v>
      </c>
      <c r="B36" s="68"/>
      <c r="C36" s="68"/>
      <c r="D36" s="38">
        <f aca="true" t="shared" si="13" ref="D36:R36">D35+D29+D18+D14</f>
        <v>1028</v>
      </c>
      <c r="E36" s="22">
        <f t="shared" si="13"/>
        <v>37</v>
      </c>
      <c r="F36" s="22">
        <f t="shared" si="13"/>
        <v>43</v>
      </c>
      <c r="G36" s="22">
        <f t="shared" si="13"/>
        <v>68</v>
      </c>
      <c r="H36" s="22">
        <f t="shared" si="13"/>
        <v>6</v>
      </c>
      <c r="I36" s="22">
        <f t="shared" si="13"/>
        <v>11</v>
      </c>
      <c r="J36" s="22">
        <f t="shared" si="13"/>
        <v>6</v>
      </c>
      <c r="K36" s="22">
        <f t="shared" si="13"/>
        <v>14</v>
      </c>
      <c r="L36" s="22">
        <f t="shared" si="13"/>
        <v>12</v>
      </c>
      <c r="M36" s="22">
        <f t="shared" si="13"/>
        <v>0</v>
      </c>
      <c r="N36" s="22">
        <f t="shared" si="13"/>
        <v>2</v>
      </c>
      <c r="O36" s="21">
        <f t="shared" si="13"/>
        <v>748</v>
      </c>
      <c r="P36" s="22">
        <f t="shared" si="13"/>
        <v>12</v>
      </c>
      <c r="Q36" s="22">
        <f t="shared" si="13"/>
        <v>85</v>
      </c>
      <c r="R36" s="22">
        <f t="shared" si="13"/>
        <v>16</v>
      </c>
      <c r="S36" s="36">
        <f>AVERAGE(S8:S13,S15:S17,S19:S28,S30:S34)</f>
        <v>50.853333333333325</v>
      </c>
      <c r="T36" s="34"/>
      <c r="U36" s="34"/>
      <c r="V36" s="35"/>
    </row>
    <row r="37" spans="1:22" s="5" customFormat="1" ht="17.25" customHeight="1">
      <c r="A37" s="6" t="s">
        <v>34</v>
      </c>
      <c r="V37" s="29"/>
    </row>
    <row r="38" spans="1:22" s="5" customFormat="1" ht="17.25" customHeight="1">
      <c r="A38" s="6" t="s">
        <v>36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</row>
    <row r="39" spans="1:22" s="23" customFormat="1" ht="17.25" customHeight="1">
      <c r="A39" s="23" t="s">
        <v>129</v>
      </c>
      <c r="B39" s="39"/>
      <c r="C39" s="39"/>
      <c r="V39" s="30"/>
    </row>
    <row r="40" spans="1:22" s="23" customFormat="1" ht="17.25" customHeight="1">
      <c r="A40" s="23" t="s">
        <v>136</v>
      </c>
      <c r="B40" s="39"/>
      <c r="C40" s="39"/>
      <c r="V40" s="30"/>
    </row>
    <row r="41" spans="1:22" s="1" customFormat="1" ht="17.25" customHeight="1">
      <c r="A41" s="23" t="s">
        <v>134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6"/>
      <c r="R41" s="23"/>
      <c r="S41" s="23"/>
      <c r="T41" s="23"/>
      <c r="U41" s="23"/>
      <c r="V41" s="28"/>
    </row>
    <row r="42" spans="1:22" s="1" customFormat="1" ht="17.25" customHeight="1">
      <c r="A42" s="23"/>
      <c r="B42" s="23"/>
      <c r="C42" s="23" t="s">
        <v>135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6"/>
      <c r="R42" s="23"/>
      <c r="S42" s="23"/>
      <c r="T42" s="23"/>
      <c r="U42" s="23"/>
      <c r="V42" s="28"/>
    </row>
    <row r="43" spans="1:3" ht="17.25" customHeight="1">
      <c r="A43" s="23" t="s">
        <v>138</v>
      </c>
      <c r="B43" s="23"/>
      <c r="C43" s="23"/>
    </row>
    <row r="44" spans="1:22" s="1" customFormat="1" ht="17.25" customHeight="1">
      <c r="A44" s="23"/>
      <c r="B44" s="23"/>
      <c r="C44" s="23" t="s">
        <v>137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  <c r="R44" s="23"/>
      <c r="S44" s="23"/>
      <c r="T44" s="23"/>
      <c r="U44" s="23"/>
      <c r="V44" s="28"/>
    </row>
    <row r="45" spans="1:22" s="1" customFormat="1" ht="17.25" customHeight="1">
      <c r="A45" s="23"/>
      <c r="B45" s="23"/>
      <c r="C45" s="23" t="s">
        <v>139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23"/>
      <c r="S45" s="23"/>
      <c r="T45" s="23"/>
      <c r="U45" s="23"/>
      <c r="V45" s="28"/>
    </row>
    <row r="46" spans="1:22" s="1" customFormat="1" ht="17.25" customHeight="1">
      <c r="A46" s="23"/>
      <c r="B46" s="23"/>
      <c r="C46" s="23" t="s">
        <v>140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6"/>
      <c r="R46" s="23"/>
      <c r="S46" s="23"/>
      <c r="T46" s="23"/>
      <c r="U46" s="23"/>
      <c r="V46" s="28"/>
    </row>
    <row r="47" spans="1:3" ht="17.25" customHeight="1">
      <c r="A47" s="9" t="s">
        <v>133</v>
      </c>
      <c r="C47" s="23"/>
    </row>
    <row r="48" ht="17.25" customHeight="1">
      <c r="A48" s="9" t="s">
        <v>130</v>
      </c>
    </row>
    <row r="49" ht="17.25" customHeight="1">
      <c r="A49" s="9" t="s">
        <v>131</v>
      </c>
    </row>
    <row r="50" spans="1:3" ht="17.25" customHeight="1">
      <c r="A50" s="23" t="s">
        <v>132</v>
      </c>
      <c r="C50" s="23"/>
    </row>
    <row r="51" ht="16.5">
      <c r="A51" s="9"/>
    </row>
    <row r="52" spans="1:3" ht="16.5">
      <c r="A52" s="23"/>
      <c r="B52" s="59"/>
      <c r="C52" s="59"/>
    </row>
  </sheetData>
  <mergeCells count="22">
    <mergeCell ref="T1:V1"/>
    <mergeCell ref="U6:U7"/>
    <mergeCell ref="V6:V7"/>
    <mergeCell ref="A36:C36"/>
    <mergeCell ref="A14:C14"/>
    <mergeCell ref="A18:C18"/>
    <mergeCell ref="A29:C29"/>
    <mergeCell ref="A35:C35"/>
    <mergeCell ref="N6:N7"/>
    <mergeCell ref="O6:P6"/>
    <mergeCell ref="Q6:R6"/>
    <mergeCell ref="S6:T6"/>
    <mergeCell ref="L6:L7"/>
    <mergeCell ref="M6:M7"/>
    <mergeCell ref="H6:I6"/>
    <mergeCell ref="J6:K6"/>
    <mergeCell ref="E6:E7"/>
    <mergeCell ref="F6:G6"/>
    <mergeCell ref="A6:A7"/>
    <mergeCell ref="B6:B7"/>
    <mergeCell ref="C6:C7"/>
    <mergeCell ref="D6:D7"/>
  </mergeCells>
  <printOptions/>
  <pageMargins left="0.27" right="0.24" top="0.17" bottom="0.17" header="0.17" footer="0.1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workbookViewId="0" topLeftCell="A1">
      <pane ySplit="7" topLeftCell="BM20" activePane="bottomLeft" state="frozen"/>
      <selection pane="topLeft" activeCell="A1" sqref="A1"/>
      <selection pane="bottomLeft" activeCell="I32" sqref="I32"/>
    </sheetView>
  </sheetViews>
  <sheetFormatPr defaultColWidth="8.72265625" defaultRowHeight="16.5"/>
  <cols>
    <col min="1" max="1" width="3.18359375" style="0" customWidth="1"/>
    <col min="2" max="2" width="5.18359375" style="0" customWidth="1"/>
    <col min="3" max="3" width="6.99609375" style="0" customWidth="1"/>
    <col min="4" max="4" width="4.36328125" style="0" customWidth="1"/>
    <col min="5" max="5" width="3.8125" style="0" customWidth="1"/>
    <col min="6" max="7" width="3.18359375" style="0" customWidth="1"/>
    <col min="8" max="8" width="3.0859375" style="0" customWidth="1"/>
    <col min="9" max="11" width="2.90625" style="0" customWidth="1"/>
    <col min="12" max="12" width="3.90625" style="0" customWidth="1"/>
    <col min="13" max="13" width="3.99609375" style="0" customWidth="1"/>
    <col min="14" max="14" width="3.453125" style="0" customWidth="1"/>
    <col min="15" max="15" width="4.0859375" style="0" customWidth="1"/>
    <col min="16" max="16" width="3.453125" style="0" customWidth="1"/>
    <col min="17" max="17" width="4.0859375" style="0" customWidth="1"/>
    <col min="18" max="18" width="3.99609375" style="0" customWidth="1"/>
    <col min="19" max="19" width="5.36328125" style="0" customWidth="1"/>
    <col min="20" max="20" width="3.6328125" style="0" customWidth="1"/>
    <col min="21" max="21" width="3.90625" style="0" customWidth="1"/>
    <col min="22" max="22" width="4.36328125" style="27" customWidth="1"/>
    <col min="23" max="23" width="8.90625" style="0" hidden="1" customWidth="1"/>
  </cols>
  <sheetData>
    <row r="1" spans="20:23" ht="18" customHeight="1">
      <c r="T1" s="60" t="s">
        <v>44</v>
      </c>
      <c r="U1" s="61"/>
      <c r="V1" s="62"/>
      <c r="W1" s="41"/>
    </row>
    <row r="2" spans="1:19" ht="18" customHeight="1">
      <c r="A2" s="7" t="s">
        <v>73</v>
      </c>
      <c r="B2" s="1"/>
      <c r="C2" s="1"/>
      <c r="D2" s="1"/>
      <c r="E2" s="1"/>
      <c r="F2" s="1"/>
      <c r="G2" s="8" t="s">
        <v>0</v>
      </c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</row>
    <row r="3" spans="2:21" ht="18" customHeight="1">
      <c r="B3" s="1"/>
      <c r="C3" s="7"/>
      <c r="D3" s="1"/>
      <c r="E3" s="1"/>
      <c r="F3" s="1"/>
      <c r="G3" s="2"/>
      <c r="H3" s="2"/>
      <c r="I3" s="2"/>
      <c r="J3" s="2"/>
      <c r="K3" s="2"/>
      <c r="L3" s="3" t="s">
        <v>141</v>
      </c>
      <c r="M3" s="1"/>
      <c r="N3" s="1"/>
      <c r="O3" s="1"/>
      <c r="P3" s="1"/>
      <c r="Q3" s="1"/>
      <c r="R3" s="1"/>
      <c r="S3" s="1"/>
      <c r="T3" s="1"/>
      <c r="U3" s="1"/>
    </row>
    <row r="4" spans="1:22" s="1" customFormat="1" ht="18" customHeight="1">
      <c r="A4" s="4" t="s">
        <v>1</v>
      </c>
      <c r="V4" s="28"/>
    </row>
    <row r="5" spans="1:22" s="5" customFormat="1" ht="18" customHeight="1" thickBot="1">
      <c r="A5" s="6" t="s">
        <v>35</v>
      </c>
      <c r="L5" s="9"/>
      <c r="M5" s="1"/>
      <c r="N5" s="1"/>
      <c r="O5" s="1"/>
      <c r="P5" s="1"/>
      <c r="Q5" s="1"/>
      <c r="R5" s="1"/>
      <c r="S5" s="1"/>
      <c r="T5" s="1"/>
      <c r="U5" s="1"/>
      <c r="V5" s="29"/>
    </row>
    <row r="6" spans="1:22" ht="18" customHeight="1">
      <c r="A6" s="78" t="s">
        <v>2</v>
      </c>
      <c r="B6" s="63" t="s">
        <v>3</v>
      </c>
      <c r="C6" s="63" t="s">
        <v>4</v>
      </c>
      <c r="D6" s="74" t="s">
        <v>38</v>
      </c>
      <c r="E6" s="76" t="s">
        <v>5</v>
      </c>
      <c r="F6" s="74" t="s">
        <v>6</v>
      </c>
      <c r="G6" s="75"/>
      <c r="H6" s="74" t="s">
        <v>63</v>
      </c>
      <c r="I6" s="75"/>
      <c r="J6" s="74" t="s">
        <v>52</v>
      </c>
      <c r="K6" s="75"/>
      <c r="L6" s="72" t="s">
        <v>45</v>
      </c>
      <c r="M6" s="63" t="s">
        <v>7</v>
      </c>
      <c r="N6" s="63" t="s">
        <v>8</v>
      </c>
      <c r="O6" s="63" t="s">
        <v>9</v>
      </c>
      <c r="P6" s="63"/>
      <c r="Q6" s="69" t="s">
        <v>10</v>
      </c>
      <c r="R6" s="69"/>
      <c r="S6" s="70" t="s">
        <v>53</v>
      </c>
      <c r="T6" s="71"/>
      <c r="U6" s="63" t="s">
        <v>48</v>
      </c>
      <c r="V6" s="65" t="s">
        <v>37</v>
      </c>
    </row>
    <row r="7" spans="1:22" ht="18" customHeight="1" thickBot="1">
      <c r="A7" s="79"/>
      <c r="B7" s="64"/>
      <c r="C7" s="64"/>
      <c r="D7" s="80"/>
      <c r="E7" s="77"/>
      <c r="F7" s="50" t="s">
        <v>42</v>
      </c>
      <c r="G7" s="50" t="s">
        <v>64</v>
      </c>
      <c r="H7" s="31" t="s">
        <v>42</v>
      </c>
      <c r="I7" s="31" t="s">
        <v>39</v>
      </c>
      <c r="J7" s="31" t="s">
        <v>42</v>
      </c>
      <c r="K7" s="31" t="s">
        <v>43</v>
      </c>
      <c r="L7" s="73"/>
      <c r="M7" s="64"/>
      <c r="N7" s="64"/>
      <c r="O7" s="24" t="s">
        <v>40</v>
      </c>
      <c r="P7" s="24" t="s">
        <v>11</v>
      </c>
      <c r="Q7" s="25" t="s">
        <v>46</v>
      </c>
      <c r="R7" s="25" t="s">
        <v>47</v>
      </c>
      <c r="S7" s="25" t="s">
        <v>41</v>
      </c>
      <c r="T7" s="25" t="s">
        <v>12</v>
      </c>
      <c r="U7" s="64"/>
      <c r="V7" s="66"/>
    </row>
    <row r="8" spans="1:23" ht="18" customHeight="1">
      <c r="A8" s="10">
        <v>1</v>
      </c>
      <c r="B8" s="11" t="s">
        <v>13</v>
      </c>
      <c r="C8" s="11" t="s">
        <v>55</v>
      </c>
      <c r="D8" s="12">
        <f>'T4'!D8</f>
        <v>47</v>
      </c>
      <c r="E8" s="12">
        <f>'T1'!E8+'T2'!E8+'T3'!E8+'T4'!E8</f>
        <v>8</v>
      </c>
      <c r="F8" s="49">
        <f>'T1'!F8+'T2'!F8+'T3'!F8+'T4'!F8</f>
        <v>4</v>
      </c>
      <c r="G8" s="42">
        <f>'T1'!G8+'T2'!G8+'T3'!G8+'T4'!G8</f>
        <v>6</v>
      </c>
      <c r="H8" s="12">
        <f>'T1'!H8+'T2'!H8+'T3'!H8+'T4'!H8</f>
        <v>0</v>
      </c>
      <c r="I8" s="12">
        <f>'T1'!I8+'T2'!I8+'T3'!I8+'T4'!I8</f>
        <v>0</v>
      </c>
      <c r="J8" s="12">
        <f>'T1'!J8+'T2'!J8+'T3'!J8+'T4'!J8</f>
        <v>0</v>
      </c>
      <c r="K8" s="12">
        <f>'T1'!K8+'T2'!K8+'T3'!K8+'T4'!K8</f>
        <v>0</v>
      </c>
      <c r="L8" s="12">
        <f>'T1'!L8+'T2'!L8+'T3'!L8+'T4'!L8</f>
        <v>4</v>
      </c>
      <c r="M8" s="12">
        <f>'T1'!M8+'T2'!M8+'T3'!M8+'T4'!M8</f>
        <v>0</v>
      </c>
      <c r="N8" s="12">
        <f>'T1'!N8+'T2'!N8+'T3'!N8+'T4'!N8</f>
        <v>0</v>
      </c>
      <c r="O8" s="12">
        <f>'T1'!O8+'T2'!O8+'T3'!O8+'T4'!O8</f>
        <v>135</v>
      </c>
      <c r="P8" s="12">
        <f>'T1'!P8+'T2'!P8+'T3'!P8+'T4'!P8</f>
        <v>1</v>
      </c>
      <c r="Q8" s="12">
        <f>'T1'!Q8+'T2'!Q8+'T3'!Q8+'T4'!Q8</f>
        <v>14</v>
      </c>
      <c r="R8" s="12">
        <f>'T1'!R8+'T2'!R8+'T3'!R8+'T4'!R8</f>
        <v>0</v>
      </c>
      <c r="S8" s="13">
        <f>AVERAGE('T1'!S8,'T2'!S8,'T3'!S8,'T4'!S8)</f>
        <v>50.8225</v>
      </c>
      <c r="T8" s="13" t="str">
        <f aca="true" t="shared" si="0" ref="T8:T13">IF(S8&gt;=50.8,"T",IF(S8&gt;=50.01,"K",IF(S8&gt;=49,"TB",IF(S8&gt;=48,"Y","kÐm"))))</f>
        <v>T</v>
      </c>
      <c r="U8" s="12">
        <f aca="true" t="shared" si="1" ref="U8:U13">RANK(S8,$S$8:$S$13,0)</f>
        <v>2</v>
      </c>
      <c r="V8" s="14">
        <f aca="true" t="shared" si="2" ref="V8:V13">RANK(S8,$W$8:$W$34,0)</f>
        <v>13</v>
      </c>
      <c r="W8" s="32">
        <f aca="true" t="shared" si="3" ref="W8:W13">S8</f>
        <v>50.8225</v>
      </c>
    </row>
    <row r="9" spans="1:23" ht="18" customHeight="1">
      <c r="A9" s="15">
        <f>+A8+1</f>
        <v>2</v>
      </c>
      <c r="B9" s="16" t="s">
        <v>14</v>
      </c>
      <c r="C9" s="16" t="s">
        <v>26</v>
      </c>
      <c r="D9" s="17">
        <f>'T4'!D9</f>
        <v>48</v>
      </c>
      <c r="E9" s="17">
        <f>'T1'!E9+'T2'!E9+'T3'!E9+'T4'!E9</f>
        <v>13</v>
      </c>
      <c r="F9" s="17">
        <f>'T1'!F9+'T2'!F9+'T3'!F9+'T4'!F9</f>
        <v>7</v>
      </c>
      <c r="G9" s="17">
        <f>'T1'!G9+'T2'!G9+'T3'!G9+'T4'!G9</f>
        <v>9</v>
      </c>
      <c r="H9" s="17">
        <f>'T1'!H9+'T2'!H9+'T3'!H9+'T4'!H9</f>
        <v>0</v>
      </c>
      <c r="I9" s="17">
        <f>'T1'!I9+'T2'!I9+'T3'!I9+'T4'!I9</f>
        <v>0</v>
      </c>
      <c r="J9" s="17">
        <f>'T1'!J9+'T2'!J9+'T3'!J9+'T4'!J9</f>
        <v>0</v>
      </c>
      <c r="K9" s="17">
        <f>'T1'!K9+'T2'!K9+'T3'!K9+'T4'!K9</f>
        <v>0</v>
      </c>
      <c r="L9" s="17">
        <f>'T1'!L9+'T2'!L9+'T3'!L9+'T4'!L9</f>
        <v>2</v>
      </c>
      <c r="M9" s="17">
        <f>'T1'!M9+'T2'!M9+'T3'!M9+'T4'!M9</f>
        <v>0</v>
      </c>
      <c r="N9" s="17">
        <f>'T1'!N9+'T2'!N9+'T3'!N9+'T4'!N9</f>
        <v>0</v>
      </c>
      <c r="O9" s="17">
        <f>'T1'!O9+'T2'!O9+'T3'!O9+'T4'!O9</f>
        <v>135</v>
      </c>
      <c r="P9" s="17">
        <f>'T1'!P9+'T2'!P9+'T3'!P9+'T4'!P9</f>
        <v>1</v>
      </c>
      <c r="Q9" s="17">
        <f>'T1'!Q9+'T2'!Q9+'T3'!Q9+'T4'!Q9</f>
        <v>23</v>
      </c>
      <c r="R9" s="17">
        <f>'T1'!R9+'T2'!R9+'T3'!R9+'T4'!R9</f>
        <v>8</v>
      </c>
      <c r="S9" s="18">
        <f>AVERAGE('T1'!S9,'T2'!S9,'T3'!S9,'T4'!S9)</f>
        <v>50.737500000000004</v>
      </c>
      <c r="T9" s="18" t="str">
        <f t="shared" si="0"/>
        <v>K</v>
      </c>
      <c r="U9" s="17">
        <f t="shared" si="1"/>
        <v>4</v>
      </c>
      <c r="V9" s="19">
        <f t="shared" si="2"/>
        <v>15</v>
      </c>
      <c r="W9" s="32">
        <f t="shared" si="3"/>
        <v>50.737500000000004</v>
      </c>
    </row>
    <row r="10" spans="1:23" ht="18" customHeight="1">
      <c r="A10" s="15">
        <f>+A9+1</f>
        <v>3</v>
      </c>
      <c r="B10" s="16" t="s">
        <v>74</v>
      </c>
      <c r="C10" s="16" t="s">
        <v>54</v>
      </c>
      <c r="D10" s="17">
        <f>'T4'!D10</f>
        <v>44</v>
      </c>
      <c r="E10" s="17">
        <f>'T1'!E10+'T2'!E10+'T3'!E10+'T4'!E10</f>
        <v>12</v>
      </c>
      <c r="F10" s="17">
        <f>'T1'!F10+'T2'!F10+'T3'!F10+'T4'!F10</f>
        <v>5</v>
      </c>
      <c r="G10" s="17">
        <f>'T1'!G10+'T2'!G10+'T3'!G10+'T4'!G10</f>
        <v>9</v>
      </c>
      <c r="H10" s="17">
        <f>'T1'!H10+'T2'!H10+'T3'!H10+'T4'!H10</f>
        <v>0</v>
      </c>
      <c r="I10" s="17">
        <f>'T1'!I10+'T2'!I10+'T3'!I10+'T4'!I10</f>
        <v>0</v>
      </c>
      <c r="J10" s="17">
        <f>'T1'!J10+'T2'!J10+'T3'!J10+'T4'!J10</f>
        <v>0</v>
      </c>
      <c r="K10" s="17">
        <f>'T1'!K10+'T2'!K10+'T3'!K10+'T4'!K10</f>
        <v>0</v>
      </c>
      <c r="L10" s="17">
        <f>'T1'!L10+'T2'!L10+'T3'!L10+'T4'!L10</f>
        <v>0</v>
      </c>
      <c r="M10" s="17">
        <f>'T1'!M10+'T2'!M10+'T3'!M10+'T4'!M10</f>
        <v>0</v>
      </c>
      <c r="N10" s="17">
        <f>'T1'!N10+'T2'!N10+'T3'!N10+'T4'!N10</f>
        <v>0</v>
      </c>
      <c r="O10" s="17">
        <f>'T1'!O10+'T2'!O10+'T3'!O10+'T4'!O10</f>
        <v>134</v>
      </c>
      <c r="P10" s="17">
        <f>'T1'!P10+'T2'!P10+'T3'!P10+'T4'!P10</f>
        <v>2</v>
      </c>
      <c r="Q10" s="17">
        <f>'T1'!Q10+'T2'!Q10+'T3'!Q10+'T4'!Q10</f>
        <v>16</v>
      </c>
      <c r="R10" s="17">
        <f>'T1'!R10+'T2'!R10+'T3'!R10+'T4'!R10</f>
        <v>1</v>
      </c>
      <c r="S10" s="18">
        <f>AVERAGE('T1'!S10,'T2'!S10,'T3'!S10,'T4'!S10)</f>
        <v>50.8125</v>
      </c>
      <c r="T10" s="18" t="str">
        <f t="shared" si="0"/>
        <v>T</v>
      </c>
      <c r="U10" s="17">
        <f t="shared" si="1"/>
        <v>3</v>
      </c>
      <c r="V10" s="19">
        <f t="shared" si="2"/>
        <v>14</v>
      </c>
      <c r="W10" s="32">
        <f t="shared" si="3"/>
        <v>50.8125</v>
      </c>
    </row>
    <row r="11" spans="1:23" ht="18" customHeight="1">
      <c r="A11" s="15">
        <f>+A10+1</f>
        <v>4</v>
      </c>
      <c r="B11" s="16" t="s">
        <v>17</v>
      </c>
      <c r="C11" s="16" t="s">
        <v>59</v>
      </c>
      <c r="D11" s="17">
        <f>'T4'!D11</f>
        <v>47</v>
      </c>
      <c r="E11" s="17">
        <f>'T1'!E11+'T2'!E11+'T3'!E11+'T4'!E11</f>
        <v>4</v>
      </c>
      <c r="F11" s="17">
        <f>'T1'!F11+'T2'!F11+'T3'!F11+'T4'!F11</f>
        <v>4</v>
      </c>
      <c r="G11" s="17">
        <f>'T1'!G11+'T2'!G11+'T3'!G11+'T4'!G11</f>
        <v>6</v>
      </c>
      <c r="H11" s="17">
        <f>'T1'!H11+'T2'!H11+'T3'!H11+'T4'!H11</f>
        <v>0</v>
      </c>
      <c r="I11" s="17">
        <f>'T1'!I11+'T2'!I11+'T3'!I11+'T4'!I11</f>
        <v>0</v>
      </c>
      <c r="J11" s="17">
        <f>'T1'!J11+'T2'!J11+'T3'!J11+'T4'!J11</f>
        <v>0</v>
      </c>
      <c r="K11" s="17">
        <f>'T1'!K11+'T2'!K11+'T3'!K11+'T4'!K11</f>
        <v>0</v>
      </c>
      <c r="L11" s="17">
        <f>'T1'!L11+'T2'!L11+'T3'!L11+'T4'!L11</f>
        <v>0</v>
      </c>
      <c r="M11" s="17">
        <f>'T1'!M11+'T2'!M11+'T3'!M11+'T4'!M11</f>
        <v>0</v>
      </c>
      <c r="N11" s="17">
        <f>'T1'!N11+'T2'!N11+'T3'!N11+'T4'!N11</f>
        <v>0</v>
      </c>
      <c r="O11" s="17">
        <f>'T1'!O11+'T2'!O11+'T3'!O11+'T4'!O11</f>
        <v>127</v>
      </c>
      <c r="P11" s="17">
        <f>'T1'!P11+'T2'!P11+'T3'!P11+'T4'!P11</f>
        <v>5</v>
      </c>
      <c r="Q11" s="17">
        <f>'T1'!Q11+'T2'!Q11+'T3'!Q11+'T4'!Q11</f>
        <v>29</v>
      </c>
      <c r="R11" s="17">
        <f>'T1'!R11+'T2'!R11+'T3'!R11+'T4'!R11</f>
        <v>5</v>
      </c>
      <c r="S11" s="18">
        <f>AVERAGE('T1'!S11,'T2'!S11,'T3'!S11,'T4'!S11)</f>
        <v>50.877500000000005</v>
      </c>
      <c r="T11" s="18" t="str">
        <f t="shared" si="0"/>
        <v>T</v>
      </c>
      <c r="U11" s="17">
        <f t="shared" si="1"/>
        <v>1</v>
      </c>
      <c r="V11" s="19">
        <f t="shared" si="2"/>
        <v>10</v>
      </c>
      <c r="W11" s="32">
        <f t="shared" si="3"/>
        <v>50.877500000000005</v>
      </c>
    </row>
    <row r="12" spans="1:23" ht="18" customHeight="1">
      <c r="A12" s="15">
        <f>+A11+1</f>
        <v>5</v>
      </c>
      <c r="B12" s="16" t="s">
        <v>18</v>
      </c>
      <c r="C12" s="16" t="s">
        <v>65</v>
      </c>
      <c r="D12" s="17">
        <f>'T4'!D12</f>
        <v>43</v>
      </c>
      <c r="E12" s="17">
        <f>'T1'!E12+'T2'!E12+'T3'!E12+'T4'!E12</f>
        <v>16</v>
      </c>
      <c r="F12" s="17">
        <f>'T1'!F12+'T2'!F12+'T3'!F12+'T4'!F12</f>
        <v>8</v>
      </c>
      <c r="G12" s="17">
        <f>'T1'!G12+'T2'!G12+'T3'!G12+'T4'!G12</f>
        <v>12</v>
      </c>
      <c r="H12" s="17">
        <f>'T1'!H12+'T2'!H12+'T3'!H12+'T4'!H12</f>
        <v>0</v>
      </c>
      <c r="I12" s="17">
        <f>'T1'!I12+'T2'!I12+'T3'!I12+'T4'!I12</f>
        <v>0</v>
      </c>
      <c r="J12" s="17">
        <f>'T1'!J12+'T2'!J12+'T3'!J12+'T4'!J12</f>
        <v>0</v>
      </c>
      <c r="K12" s="17">
        <f>'T1'!K12+'T2'!K12+'T3'!K12+'T4'!K12</f>
        <v>0</v>
      </c>
      <c r="L12" s="17">
        <f>'T1'!L12+'T2'!L12+'T3'!L12+'T4'!L12</f>
        <v>2</v>
      </c>
      <c r="M12" s="17">
        <f>'T1'!M12+'T2'!M12+'T3'!M12+'T4'!M12</f>
        <v>0</v>
      </c>
      <c r="N12" s="17">
        <f>'T1'!N12+'T2'!N12+'T3'!N12+'T4'!N12</f>
        <v>0</v>
      </c>
      <c r="O12" s="17">
        <f>'T1'!O12+'T2'!O12+'T3'!O12+'T4'!O12</f>
        <v>127</v>
      </c>
      <c r="P12" s="17">
        <f>'T1'!P12+'T2'!P12+'T3'!P12+'T4'!P12</f>
        <v>5</v>
      </c>
      <c r="Q12" s="17">
        <f>'T1'!Q12+'T2'!Q12+'T3'!Q12+'T4'!Q12</f>
        <v>9</v>
      </c>
      <c r="R12" s="17">
        <f>'T1'!R12+'T2'!R12+'T3'!R12+'T4'!R12</f>
        <v>0</v>
      </c>
      <c r="S12" s="18">
        <f>AVERAGE('T1'!S12,'T2'!S12,'T3'!S12,'T4'!S12)</f>
        <v>50.515</v>
      </c>
      <c r="T12" s="18" t="str">
        <f t="shared" si="0"/>
        <v>K</v>
      </c>
      <c r="U12" s="17">
        <f t="shared" si="1"/>
        <v>6</v>
      </c>
      <c r="V12" s="19">
        <f t="shared" si="2"/>
        <v>20</v>
      </c>
      <c r="W12" s="32">
        <f t="shared" si="3"/>
        <v>50.515</v>
      </c>
    </row>
    <row r="13" spans="1:23" ht="18" customHeight="1" thickBot="1">
      <c r="A13" s="15">
        <f>+A12+1</f>
        <v>6</v>
      </c>
      <c r="B13" s="16" t="s">
        <v>56</v>
      </c>
      <c r="C13" s="16" t="s">
        <v>49</v>
      </c>
      <c r="D13" s="17">
        <f>'T4'!D13</f>
        <v>44</v>
      </c>
      <c r="E13" s="17">
        <f>'T1'!E13+'T2'!E13+'T3'!E13+'T4'!E13</f>
        <v>12</v>
      </c>
      <c r="F13" s="17">
        <f>'T1'!F13+'T2'!F13+'T3'!F13+'T4'!F13</f>
        <v>8</v>
      </c>
      <c r="G13" s="17">
        <f>'T1'!G13+'T2'!G13+'T3'!G13+'T4'!G13</f>
        <v>10</v>
      </c>
      <c r="H13" s="17">
        <f>'T1'!H13+'T2'!H13+'T3'!H13+'T4'!H13</f>
        <v>0</v>
      </c>
      <c r="I13" s="17">
        <f>'T1'!I13+'T2'!I13+'T3'!I13+'T4'!I13</f>
        <v>0</v>
      </c>
      <c r="J13" s="17">
        <f>'T1'!J13+'T2'!J13+'T3'!J13+'T4'!J13</f>
        <v>0</v>
      </c>
      <c r="K13" s="17">
        <f>'T1'!K13+'T2'!K13+'T3'!K13+'T4'!K13</f>
        <v>0</v>
      </c>
      <c r="L13" s="17">
        <f>'T1'!L13+'T2'!L13+'T3'!L13+'T4'!L13</f>
        <v>5</v>
      </c>
      <c r="M13" s="17">
        <f>'T1'!M13+'T2'!M13+'T3'!M13+'T4'!M13</f>
        <v>0</v>
      </c>
      <c r="N13" s="17">
        <f>'T1'!N13+'T2'!N13+'T3'!N13+'T4'!N13</f>
        <v>0</v>
      </c>
      <c r="O13" s="17">
        <f>'T1'!O13+'T2'!O13+'T3'!O13+'T4'!O13</f>
        <v>130</v>
      </c>
      <c r="P13" s="17">
        <f>'T1'!P13+'T2'!P13+'T3'!P13+'T4'!P13</f>
        <v>2</v>
      </c>
      <c r="Q13" s="17">
        <f>'T1'!Q13+'T2'!Q13+'T3'!Q13+'T4'!Q13</f>
        <v>4</v>
      </c>
      <c r="R13" s="17">
        <f>'T1'!R13+'T2'!R13+'T3'!R13+'T4'!R13</f>
        <v>5</v>
      </c>
      <c r="S13" s="18">
        <f>AVERAGE('T1'!S13,'T2'!S13,'T3'!S13,'T4'!S13)</f>
        <v>50.605</v>
      </c>
      <c r="T13" s="18" t="str">
        <f t="shared" si="0"/>
        <v>K</v>
      </c>
      <c r="U13" s="17">
        <f t="shared" si="1"/>
        <v>5</v>
      </c>
      <c r="V13" s="37">
        <f t="shared" si="2"/>
        <v>18</v>
      </c>
      <c r="W13" s="32">
        <f t="shared" si="3"/>
        <v>50.605</v>
      </c>
    </row>
    <row r="14" spans="1:23" ht="18" customHeight="1" thickBot="1">
      <c r="A14" s="67" t="s">
        <v>70</v>
      </c>
      <c r="B14" s="68"/>
      <c r="C14" s="68"/>
      <c r="D14" s="20">
        <f>'T4'!D14</f>
        <v>273</v>
      </c>
      <c r="E14" s="21">
        <f>'T1'!E14+'T2'!E14+'T3'!E14+'T4'!E14</f>
        <v>65</v>
      </c>
      <c r="F14" s="21">
        <f>'T1'!F14+'T2'!F14+'T3'!F14+'T4'!F14</f>
        <v>36</v>
      </c>
      <c r="G14" s="21">
        <f>'T1'!G14+'T2'!G14+'T3'!G14+'T4'!G14</f>
        <v>52</v>
      </c>
      <c r="H14" s="21">
        <f>'T1'!H14+'T2'!H14+'T3'!H14+'T4'!H14</f>
        <v>0</v>
      </c>
      <c r="I14" s="21">
        <f>'T1'!I14+'T2'!I14+'T3'!I14+'T4'!I14</f>
        <v>0</v>
      </c>
      <c r="J14" s="21">
        <f>'T1'!J14+'T2'!J14+'T3'!J14+'T4'!J14</f>
        <v>0</v>
      </c>
      <c r="K14" s="21">
        <f>'T1'!K14+'T2'!K14+'T3'!K14+'T4'!K14</f>
        <v>0</v>
      </c>
      <c r="L14" s="21">
        <f>'T1'!L14+'T2'!L14+'T3'!L14+'T4'!L14</f>
        <v>13</v>
      </c>
      <c r="M14" s="21">
        <f>'T1'!M14+'T2'!M14+'T3'!M14+'T4'!M14</f>
        <v>0</v>
      </c>
      <c r="N14" s="21">
        <f>'T1'!N14+'T2'!N14+'T3'!N14+'T4'!N14</f>
        <v>0</v>
      </c>
      <c r="O14" s="21">
        <f>'T1'!O14+'T2'!O14+'T3'!O14+'T4'!O14</f>
        <v>788</v>
      </c>
      <c r="P14" s="21">
        <f>'T1'!P14+'T2'!P14+'T3'!P14+'T4'!P14</f>
        <v>16</v>
      </c>
      <c r="Q14" s="21">
        <f>'T1'!Q14+'T2'!Q14+'T3'!Q14+'T4'!Q14</f>
        <v>95</v>
      </c>
      <c r="R14" s="22">
        <f>'T1'!R14+'T2'!R14+'T3'!R14+'T4'!R14</f>
        <v>19</v>
      </c>
      <c r="S14" s="33">
        <f>AVERAGE('T1'!S14,'T2'!S14,'T3'!S14,'T4'!S14)</f>
        <v>50.72833333333333</v>
      </c>
      <c r="T14" s="33"/>
      <c r="U14" s="34"/>
      <c r="V14" s="35"/>
      <c r="W14" s="32"/>
    </row>
    <row r="15" spans="1:23" ht="18" customHeight="1">
      <c r="A15" s="10">
        <v>7</v>
      </c>
      <c r="B15" s="45" t="s">
        <v>15</v>
      </c>
      <c r="C15" s="45" t="s">
        <v>75</v>
      </c>
      <c r="D15" s="12">
        <f>'T4'!D15</f>
        <v>46</v>
      </c>
      <c r="E15" s="12">
        <f>'T1'!E15+'T2'!E15+'T3'!E15+'T4'!E15</f>
        <v>6</v>
      </c>
      <c r="F15" s="12">
        <f>'T1'!F15+'T2'!F15+'T3'!F15+'T4'!F15</f>
        <v>3</v>
      </c>
      <c r="G15" s="12">
        <f>'T1'!G15+'T2'!G15+'T3'!G15+'T4'!G15</f>
        <v>4</v>
      </c>
      <c r="H15" s="12">
        <f>'T1'!H15+'T2'!H15+'T3'!H15+'T4'!H15</f>
        <v>6</v>
      </c>
      <c r="I15" s="12">
        <f>'T1'!I15+'T2'!I15+'T3'!I15+'T4'!I15</f>
        <v>6</v>
      </c>
      <c r="J15" s="12">
        <f>'T1'!J15+'T2'!J15+'T3'!J15+'T4'!J15</f>
        <v>5</v>
      </c>
      <c r="K15" s="12">
        <f>'T1'!K15+'T2'!K15+'T3'!K15+'T4'!K15</f>
        <v>6</v>
      </c>
      <c r="L15" s="12">
        <f>'T1'!L15+'T2'!L15+'T3'!L15+'T4'!L15</f>
        <v>0</v>
      </c>
      <c r="M15" s="12">
        <f>'T1'!M15+'T2'!M15+'T3'!M15+'T4'!M15</f>
        <v>0</v>
      </c>
      <c r="N15" s="12">
        <f>'T1'!N15+'T2'!N15+'T3'!N15+'T4'!N15</f>
        <v>0</v>
      </c>
      <c r="O15" s="12">
        <f>'T1'!O15+'T2'!O15+'T3'!O15+'T4'!O15</f>
        <v>99</v>
      </c>
      <c r="P15" s="12">
        <f>'T1'!P15+'T2'!P15+'T3'!P15+'T4'!P15</f>
        <v>1</v>
      </c>
      <c r="Q15" s="12">
        <f>'T1'!Q15+'T2'!Q15+'T3'!Q15+'T4'!Q15</f>
        <v>15</v>
      </c>
      <c r="R15" s="12">
        <f>'T1'!R15+'T2'!R15+'T3'!R15+'T4'!R15</f>
        <v>0</v>
      </c>
      <c r="S15" s="13">
        <f>AVERAGE('T1'!S15,'T2'!S15,'T3'!S15,'T4'!S15)</f>
        <v>50.9675</v>
      </c>
      <c r="T15" s="13" t="str">
        <f>IF(S15&gt;=50.8,"T",IF(S15&gt;=50.01,"K",IF(S15&gt;=49,"TB",IF(S15&gt;=48,"Y","kÐm"))))</f>
        <v>T</v>
      </c>
      <c r="U15" s="12">
        <f>RANK(S15,$S$15:$S$17,0)</f>
        <v>1</v>
      </c>
      <c r="V15" s="14">
        <f>RANK(S15,$W$8:$W$34,0)</f>
        <v>9</v>
      </c>
      <c r="W15" s="32">
        <f>S15</f>
        <v>50.9675</v>
      </c>
    </row>
    <row r="16" spans="1:23" ht="18" customHeight="1">
      <c r="A16" s="52">
        <v>8</v>
      </c>
      <c r="B16" s="53" t="s">
        <v>16</v>
      </c>
      <c r="C16" s="53" t="s">
        <v>55</v>
      </c>
      <c r="D16" s="49">
        <f>'T4'!D16</f>
        <v>43</v>
      </c>
      <c r="E16" s="49">
        <f>'T1'!E16+'T2'!E16+'T3'!E16+'T4'!E16</f>
        <v>11</v>
      </c>
      <c r="F16" s="49">
        <f>'T1'!F16+'T2'!F16+'T3'!F16+'T4'!F16</f>
        <v>8</v>
      </c>
      <c r="G16" s="49">
        <f>'T1'!G16+'T2'!G16+'T3'!G16+'T4'!G16</f>
        <v>13</v>
      </c>
      <c r="H16" s="49">
        <f>'T1'!H16+'T2'!H16+'T3'!H16+'T4'!H16</f>
        <v>3</v>
      </c>
      <c r="I16" s="49">
        <f>'T1'!I16+'T2'!I16+'T3'!I16+'T4'!I16</f>
        <v>5</v>
      </c>
      <c r="J16" s="49">
        <f>'T1'!J16+'T2'!J16+'T3'!J16+'T4'!J16</f>
        <v>6</v>
      </c>
      <c r="K16" s="49">
        <f>'T1'!K16+'T2'!K16+'T3'!K16+'T4'!K16</f>
        <v>2</v>
      </c>
      <c r="L16" s="49">
        <f>'T1'!L16+'T2'!L16+'T3'!L16+'T4'!L16</f>
        <v>1</v>
      </c>
      <c r="M16" s="49">
        <f>'T1'!M16+'T2'!M16+'T3'!M16+'T4'!M16</f>
        <v>0</v>
      </c>
      <c r="N16" s="49">
        <f>'T1'!N16+'T2'!N16+'T3'!N16+'T4'!N16</f>
        <v>2</v>
      </c>
      <c r="O16" s="49">
        <f>'T1'!O16+'T2'!O16+'T3'!O16+'T4'!O16</f>
        <v>90</v>
      </c>
      <c r="P16" s="49">
        <f>'T1'!P16+'T2'!P16+'T3'!P16+'T4'!P16</f>
        <v>10</v>
      </c>
      <c r="Q16" s="49">
        <f>'T1'!Q16+'T2'!Q16+'T3'!Q16+'T4'!Q16</f>
        <v>6</v>
      </c>
      <c r="R16" s="49">
        <f>'T1'!R16+'T2'!R16+'T3'!R16+'T4'!R16</f>
        <v>0</v>
      </c>
      <c r="S16" s="54">
        <f>AVERAGE('T1'!S16,'T2'!S16,'T3'!S16,'T4'!S16)</f>
        <v>50.387499999999996</v>
      </c>
      <c r="T16" s="18" t="str">
        <f>IF(S16&gt;=50.8,"T",IF(S16&gt;=50.01,"K",IF(S16&gt;=49,"TB",IF(S16&gt;=48,"Y","kÐm"))))</f>
        <v>K</v>
      </c>
      <c r="U16" s="17">
        <f>RANK(S16,$S$15:$S$17,0)</f>
        <v>3</v>
      </c>
      <c r="V16" s="19">
        <f>RANK(S16,$W$8:$W$34,0)</f>
        <v>22</v>
      </c>
      <c r="W16" s="32">
        <f>S16</f>
        <v>50.387499999999996</v>
      </c>
    </row>
    <row r="17" spans="1:23" ht="18" customHeight="1" thickBot="1">
      <c r="A17" s="15">
        <v>9</v>
      </c>
      <c r="B17" s="46" t="s">
        <v>50</v>
      </c>
      <c r="C17" s="16" t="s">
        <v>54</v>
      </c>
      <c r="D17" s="17">
        <f>'T4'!D17</f>
        <v>46</v>
      </c>
      <c r="E17" s="17">
        <f>'T1'!E17+'T2'!E17+'T3'!E17+'T4'!E17</f>
        <v>5</v>
      </c>
      <c r="F17" s="17">
        <f>'T1'!F17+'T2'!F17+'T3'!F17+'T4'!F17</f>
        <v>6</v>
      </c>
      <c r="G17" s="17">
        <f>'T1'!G17+'T2'!G17+'T3'!G17+'T4'!G17</f>
        <v>11</v>
      </c>
      <c r="H17" s="17">
        <f>'T1'!H17+'T2'!H17+'T3'!H17+'T4'!H17</f>
        <v>4</v>
      </c>
      <c r="I17" s="17">
        <f>'T1'!I17+'T2'!I17+'T3'!I17+'T4'!I17</f>
        <v>2</v>
      </c>
      <c r="J17" s="17">
        <f>'T1'!J17+'T2'!J17+'T3'!J17+'T4'!J17</f>
        <v>3</v>
      </c>
      <c r="K17" s="17">
        <f>'T1'!K17+'T2'!K17+'T3'!K17+'T4'!K17</f>
        <v>7</v>
      </c>
      <c r="L17" s="17">
        <f>'T1'!L17+'T2'!L17+'T3'!L17+'T4'!L17</f>
        <v>0</v>
      </c>
      <c r="M17" s="17">
        <f>'T1'!M17+'T2'!M17+'T3'!M17+'T4'!M17</f>
        <v>0</v>
      </c>
      <c r="N17" s="17">
        <f>'T1'!N17+'T2'!N17+'T3'!N17+'T4'!N17</f>
        <v>0</v>
      </c>
      <c r="O17" s="17">
        <f>'T1'!O17+'T2'!O17+'T3'!O17+'T4'!O17</f>
        <v>94</v>
      </c>
      <c r="P17" s="17">
        <f>'T1'!P17+'T2'!P17+'T3'!P17+'T4'!P17</f>
        <v>6</v>
      </c>
      <c r="Q17" s="17">
        <f>'T1'!Q17+'T2'!Q17+'T3'!Q17+'T4'!Q17</f>
        <v>9</v>
      </c>
      <c r="R17" s="17">
        <f>'T1'!R17+'T2'!R17+'T3'!R17+'T4'!R17</f>
        <v>4</v>
      </c>
      <c r="S17" s="18">
        <f>AVERAGE('T1'!S17,'T2'!S17,'T3'!S17,'T4'!S17)</f>
        <v>50.497499999999995</v>
      </c>
      <c r="T17" s="57" t="str">
        <f>IF(S17&gt;=50.8,"T",IF(S17&gt;=50.01,"K",IF(S17&gt;=49,"TB",IF(S17&gt;=48,"Y","kÐm"))))</f>
        <v>K</v>
      </c>
      <c r="U17" s="58">
        <f>RANK(S17,$S$15:$S$17,0)</f>
        <v>2</v>
      </c>
      <c r="V17" s="37">
        <f>RANK(S17,$W$8:$W$34,0)</f>
        <v>21</v>
      </c>
      <c r="W17" s="32">
        <f>S17</f>
        <v>50.497499999999995</v>
      </c>
    </row>
    <row r="18" spans="1:23" ht="18" customHeight="1" thickBot="1">
      <c r="A18" s="67" t="s">
        <v>71</v>
      </c>
      <c r="B18" s="68"/>
      <c r="C18" s="68"/>
      <c r="D18" s="20">
        <f>'T4'!D18</f>
        <v>135</v>
      </c>
      <c r="E18" s="21">
        <f>'T1'!E18+'T2'!E18+'T3'!E18+'T4'!E18</f>
        <v>22</v>
      </c>
      <c r="F18" s="21">
        <f>'T1'!F18+'T2'!F18+'T3'!F18+'T4'!F18</f>
        <v>17</v>
      </c>
      <c r="G18" s="21">
        <f>'T1'!G18+'T2'!G18+'T3'!G18+'T4'!G18</f>
        <v>28</v>
      </c>
      <c r="H18" s="21">
        <f>'T1'!H18+'T2'!H18+'T3'!H18+'T4'!H18</f>
        <v>13</v>
      </c>
      <c r="I18" s="21">
        <f>'T1'!I18+'T2'!I18+'T3'!I18+'T4'!I18</f>
        <v>13</v>
      </c>
      <c r="J18" s="21">
        <f>'T1'!J18+'T2'!J18+'T3'!J18+'T4'!J18</f>
        <v>14</v>
      </c>
      <c r="K18" s="21">
        <f>'T1'!K18+'T2'!K18+'T3'!K18+'T4'!K18</f>
        <v>15</v>
      </c>
      <c r="L18" s="21">
        <f>'T1'!L18+'T2'!L18+'T3'!L18+'T4'!L18</f>
        <v>1</v>
      </c>
      <c r="M18" s="21">
        <f>'T1'!M18+'T2'!M18+'T3'!M18+'T4'!M18</f>
        <v>0</v>
      </c>
      <c r="N18" s="21">
        <f>'T1'!N18+'T2'!N18+'T3'!N18+'T4'!N18</f>
        <v>2</v>
      </c>
      <c r="O18" s="21">
        <f>'T1'!O18+'T2'!O18+'T3'!O18+'T4'!O18</f>
        <v>283</v>
      </c>
      <c r="P18" s="21">
        <f>'T1'!P18+'T2'!P18+'T3'!P18+'T4'!P18</f>
        <v>17</v>
      </c>
      <c r="Q18" s="21">
        <f>'T1'!Q18+'T2'!Q18+'T3'!Q18+'T4'!Q18</f>
        <v>30</v>
      </c>
      <c r="R18" s="22">
        <f>'T1'!R18+'T2'!R18+'T3'!R18+'T4'!R18</f>
        <v>4</v>
      </c>
      <c r="S18" s="33">
        <f>AVERAGE('T1'!S18,'T2'!S18,'T3'!S18,'T4'!S18)</f>
        <v>50.61631944444444</v>
      </c>
      <c r="T18" s="33"/>
      <c r="U18" s="34"/>
      <c r="V18" s="35"/>
      <c r="W18" s="32"/>
    </row>
    <row r="19" spans="1:23" ht="18" customHeight="1">
      <c r="A19" s="10">
        <v>10</v>
      </c>
      <c r="B19" s="16" t="s">
        <v>19</v>
      </c>
      <c r="C19" s="16" t="s">
        <v>57</v>
      </c>
      <c r="D19" s="12">
        <f>'T4'!D19</f>
        <v>45</v>
      </c>
      <c r="E19" s="12">
        <f>'T1'!E19+'T2'!E19+'T3'!E19+'T4'!E19</f>
        <v>1</v>
      </c>
      <c r="F19" s="12">
        <f>'T1'!F19+'T2'!F19+'T3'!F19+'T4'!F19</f>
        <v>3</v>
      </c>
      <c r="G19" s="12">
        <f>'T1'!G19+'T2'!G19+'T3'!G19+'T4'!G19</f>
        <v>6</v>
      </c>
      <c r="H19" s="12">
        <f>'T1'!H19+'T2'!H19+'T3'!H19+'T4'!H19</f>
        <v>0</v>
      </c>
      <c r="I19" s="12">
        <f>'T1'!I19+'T2'!I19+'T3'!I19+'T4'!I19</f>
        <v>0</v>
      </c>
      <c r="J19" s="12">
        <f>'T1'!J19+'T2'!J19+'T3'!J19+'T4'!J19</f>
        <v>0</v>
      </c>
      <c r="K19" s="12">
        <f>'T1'!K19+'T2'!K19+'T3'!K19+'T4'!K19</f>
        <v>0</v>
      </c>
      <c r="L19" s="12">
        <f>'T1'!L19+'T2'!L19+'T3'!L19+'T4'!L19</f>
        <v>0</v>
      </c>
      <c r="M19" s="12">
        <f>'T1'!M19+'T2'!M19+'T3'!M19+'T4'!M19</f>
        <v>0</v>
      </c>
      <c r="N19" s="12">
        <f>'T1'!N19+'T2'!N19+'T3'!N19+'T4'!N19</f>
        <v>1</v>
      </c>
      <c r="O19" s="12">
        <f>'T1'!O19+'T2'!O19+'T3'!O19+'T4'!O19</f>
        <v>139</v>
      </c>
      <c r="P19" s="12">
        <f>'T1'!P19+'T2'!P19+'T3'!P19+'T4'!P19</f>
        <v>0</v>
      </c>
      <c r="Q19" s="12">
        <f>'T1'!Q19+'T2'!Q19+'T3'!Q19+'T4'!Q19</f>
        <v>14</v>
      </c>
      <c r="R19" s="12">
        <f>'T1'!R19+'T2'!R19+'T3'!R19+'T4'!R19</f>
        <v>0</v>
      </c>
      <c r="S19" s="12">
        <f>AVERAGE('T1'!S19,'T2'!S19,'T3'!S19,'T4'!S19)</f>
        <v>51.095</v>
      </c>
      <c r="T19" s="12" t="str">
        <f aca="true" t="shared" si="4" ref="T19:T28">IF(S19&gt;=50.8,"T",IF(S19&gt;=50.01,"K",IF(S19&gt;=49,"TB",IF(S19&gt;=48,"Y","kÐm"))))</f>
        <v>T</v>
      </c>
      <c r="U19" s="12">
        <f aca="true" t="shared" si="5" ref="U19:U28">RANK(S19,$S$19:$S$28,0)</f>
        <v>3</v>
      </c>
      <c r="V19" s="14">
        <f aca="true" t="shared" si="6" ref="V19:V28">RANK(S19,$W$8:$W$34,0)</f>
        <v>4</v>
      </c>
      <c r="W19" s="32">
        <f aca="true" t="shared" si="7" ref="W19:W28">S19</f>
        <v>51.095</v>
      </c>
    </row>
    <row r="20" spans="1:23" ht="18" customHeight="1">
      <c r="A20" s="15">
        <f aca="true" t="shared" si="8" ref="A20:A28">+A19+1</f>
        <v>11</v>
      </c>
      <c r="B20" s="16" t="s">
        <v>20</v>
      </c>
      <c r="C20" s="16" t="s">
        <v>24</v>
      </c>
      <c r="D20" s="17">
        <f>'T4'!D20</f>
        <v>37</v>
      </c>
      <c r="E20" s="17">
        <f>'T1'!E20+'T2'!E20+'T3'!E20+'T4'!E20</f>
        <v>10</v>
      </c>
      <c r="F20" s="17">
        <f>'T1'!F20+'T2'!F20+'T3'!F20+'T4'!F20</f>
        <v>19</v>
      </c>
      <c r="G20" s="17">
        <f>'T1'!G20+'T2'!G20+'T3'!G20+'T4'!G20</f>
        <v>34</v>
      </c>
      <c r="H20" s="17">
        <f>'T1'!H20+'T2'!H20+'T3'!H20+'T4'!H20</f>
        <v>0</v>
      </c>
      <c r="I20" s="17">
        <f>'T1'!I20+'T2'!I20+'T3'!I20+'T4'!I20</f>
        <v>0</v>
      </c>
      <c r="J20" s="17">
        <f>'T1'!J20+'T2'!J20+'T3'!J20+'T4'!J20</f>
        <v>0</v>
      </c>
      <c r="K20" s="17">
        <f>'T1'!K20+'T2'!K20+'T3'!K20+'T4'!K20</f>
        <v>0</v>
      </c>
      <c r="L20" s="17">
        <f>'T1'!L20+'T2'!L20+'T3'!L20+'T4'!L20</f>
        <v>3</v>
      </c>
      <c r="M20" s="17">
        <f>'T1'!M20+'T2'!M20+'T3'!M20+'T4'!M20</f>
        <v>0</v>
      </c>
      <c r="N20" s="17">
        <f>'T1'!N20+'T2'!N20+'T3'!N20+'T4'!N20</f>
        <v>0</v>
      </c>
      <c r="O20" s="17">
        <f>'T1'!O20+'T2'!O20+'T3'!O20+'T4'!O20</f>
        <v>138</v>
      </c>
      <c r="P20" s="17">
        <f>'T1'!P20+'T2'!P20+'T3'!P20+'T4'!P20</f>
        <v>1</v>
      </c>
      <c r="Q20" s="17">
        <f>'T1'!Q20+'T2'!Q20+'T3'!Q20+'T4'!Q20</f>
        <v>14</v>
      </c>
      <c r="R20" s="17">
        <f>'T1'!R20+'T2'!R20+'T3'!R20+'T4'!R20</f>
        <v>3</v>
      </c>
      <c r="S20" s="18">
        <f>AVERAGE('T1'!S20,'T2'!S20,'T3'!S20,'T4'!S20)</f>
        <v>50.6525</v>
      </c>
      <c r="T20" s="18" t="str">
        <f t="shared" si="4"/>
        <v>K</v>
      </c>
      <c r="U20" s="17">
        <f t="shared" si="5"/>
        <v>9</v>
      </c>
      <c r="V20" s="19">
        <f t="shared" si="6"/>
        <v>17</v>
      </c>
      <c r="W20" s="32">
        <f t="shared" si="7"/>
        <v>50.6525</v>
      </c>
    </row>
    <row r="21" spans="1:23" ht="18" customHeight="1">
      <c r="A21" s="15">
        <f t="shared" si="8"/>
        <v>12</v>
      </c>
      <c r="B21" s="47" t="s">
        <v>21</v>
      </c>
      <c r="C21" s="47" t="s">
        <v>58</v>
      </c>
      <c r="D21" s="17">
        <f>'T4'!D21</f>
        <v>37</v>
      </c>
      <c r="E21" s="17">
        <f>'T1'!E21+'T2'!E21+'T3'!E21+'T4'!E21</f>
        <v>2</v>
      </c>
      <c r="F21" s="17">
        <f>'T1'!F21+'T2'!F21+'T3'!F21+'T4'!F21</f>
        <v>10</v>
      </c>
      <c r="G21" s="17">
        <f>'T1'!G21+'T2'!G21+'T3'!G21+'T4'!G21</f>
        <v>18</v>
      </c>
      <c r="H21" s="17">
        <f>'T1'!H21+'T2'!H21+'T3'!H21+'T4'!H21</f>
        <v>0</v>
      </c>
      <c r="I21" s="17">
        <f>'T1'!I21+'T2'!I21+'T3'!I21+'T4'!I21</f>
        <v>0</v>
      </c>
      <c r="J21" s="17">
        <f>'T1'!J21+'T2'!J21+'T3'!J21+'T4'!J21</f>
        <v>0</v>
      </c>
      <c r="K21" s="17">
        <f>'T1'!K21+'T2'!K21+'T3'!K21+'T4'!K21</f>
        <v>0</v>
      </c>
      <c r="L21" s="17">
        <f>'T1'!L21+'T2'!L21+'T3'!L21+'T4'!L21</f>
        <v>0</v>
      </c>
      <c r="M21" s="17">
        <f>'T1'!M21+'T2'!M21+'T3'!M21+'T4'!M21</f>
        <v>0</v>
      </c>
      <c r="N21" s="17">
        <f>'T1'!N21+'T2'!N21+'T3'!N21+'T4'!N21</f>
        <v>0</v>
      </c>
      <c r="O21" s="17">
        <f>'T1'!O21+'T2'!O21+'T3'!O21+'T4'!O21</f>
        <v>138</v>
      </c>
      <c r="P21" s="17">
        <f>'T1'!P21+'T2'!P21+'T3'!P21+'T4'!P21</f>
        <v>1</v>
      </c>
      <c r="Q21" s="17">
        <f>'T1'!Q21+'T2'!Q21+'T3'!Q21+'T4'!Q21</f>
        <v>14</v>
      </c>
      <c r="R21" s="17">
        <f>'T1'!R21+'T2'!R21+'T3'!R21+'T4'!R21</f>
        <v>0</v>
      </c>
      <c r="S21" s="17">
        <f>AVERAGE('T1'!S21,'T2'!S21,'T3'!S21,'T4'!S21)</f>
        <v>50.975</v>
      </c>
      <c r="T21" s="17" t="str">
        <f t="shared" si="4"/>
        <v>T</v>
      </c>
      <c r="U21" s="17">
        <f t="shared" si="5"/>
        <v>6</v>
      </c>
      <c r="V21" s="19">
        <f t="shared" si="6"/>
        <v>8</v>
      </c>
      <c r="W21" s="32">
        <f t="shared" si="7"/>
        <v>50.975</v>
      </c>
    </row>
    <row r="22" spans="1:23" ht="18" customHeight="1">
      <c r="A22" s="15">
        <f t="shared" si="8"/>
        <v>13</v>
      </c>
      <c r="B22" s="47" t="s">
        <v>33</v>
      </c>
      <c r="C22" s="47" t="s">
        <v>62</v>
      </c>
      <c r="D22" s="17">
        <f>'T4'!D22</f>
        <v>41</v>
      </c>
      <c r="E22" s="17">
        <f>'T1'!E22+'T2'!E22+'T3'!E22+'T4'!E22</f>
        <v>6</v>
      </c>
      <c r="F22" s="17">
        <f>'T1'!F22+'T2'!F22+'T3'!F22+'T4'!F22</f>
        <v>14</v>
      </c>
      <c r="G22" s="17">
        <f>'T1'!G22+'T2'!G22+'T3'!G22+'T4'!G22</f>
        <v>23</v>
      </c>
      <c r="H22" s="17">
        <f>'T1'!H22+'T2'!H22+'T3'!H22+'T4'!H22</f>
        <v>0</v>
      </c>
      <c r="I22" s="17">
        <f>'T1'!I22+'T2'!I22+'T3'!I22+'T4'!I22</f>
        <v>0</v>
      </c>
      <c r="J22" s="17">
        <f>'T1'!J22+'T2'!J22+'T3'!J22+'T4'!J22</f>
        <v>0</v>
      </c>
      <c r="K22" s="17">
        <f>'T1'!K22+'T2'!K22+'T3'!K22+'T4'!K22</f>
        <v>0</v>
      </c>
      <c r="L22" s="17">
        <f>'T1'!L22+'T2'!L22+'T3'!L22+'T4'!L22</f>
        <v>2</v>
      </c>
      <c r="M22" s="17">
        <f>'T1'!M22+'T2'!M22+'T3'!M22+'T4'!M22</f>
        <v>0</v>
      </c>
      <c r="N22" s="17">
        <f>'T1'!N22+'T2'!N22+'T3'!N22+'T4'!N22</f>
        <v>0</v>
      </c>
      <c r="O22" s="17">
        <f>'T1'!O22+'T2'!O22+'T3'!O22+'T4'!O22</f>
        <v>138</v>
      </c>
      <c r="P22" s="17">
        <f>'T1'!P22+'T2'!P22+'T3'!P22+'T4'!P22</f>
        <v>1</v>
      </c>
      <c r="Q22" s="17">
        <f>'T1'!Q22+'T2'!Q22+'T3'!Q22+'T4'!Q22</f>
        <v>13</v>
      </c>
      <c r="R22" s="17">
        <f>'T1'!R22+'T2'!R22+'T3'!R22+'T4'!R22</f>
        <v>6</v>
      </c>
      <c r="S22" s="17">
        <f>AVERAGE('T1'!S22,'T2'!S22,'T3'!S22,'T4'!S22)</f>
        <v>50.8375</v>
      </c>
      <c r="T22" s="17" t="str">
        <f t="shared" si="4"/>
        <v>T</v>
      </c>
      <c r="U22" s="17">
        <f t="shared" si="5"/>
        <v>7</v>
      </c>
      <c r="V22" s="19">
        <f t="shared" si="6"/>
        <v>12</v>
      </c>
      <c r="W22" s="32">
        <f t="shared" si="7"/>
        <v>50.8375</v>
      </c>
    </row>
    <row r="23" spans="1:23" ht="18" customHeight="1">
      <c r="A23" s="15">
        <f t="shared" si="8"/>
        <v>14</v>
      </c>
      <c r="B23" s="55" t="s">
        <v>76</v>
      </c>
      <c r="C23" s="16" t="s">
        <v>68</v>
      </c>
      <c r="D23" s="17">
        <f>'T4'!D23</f>
        <v>39</v>
      </c>
      <c r="E23" s="17">
        <f>'T1'!E23+'T2'!E23+'T3'!E23+'T4'!E23</f>
        <v>5</v>
      </c>
      <c r="F23" s="17">
        <f>'T1'!F23+'T2'!F23+'T3'!F23+'T4'!F23</f>
        <v>9</v>
      </c>
      <c r="G23" s="17">
        <f>'T1'!G23+'T2'!G23+'T3'!G23+'T4'!G23</f>
        <v>18</v>
      </c>
      <c r="H23" s="17">
        <f>'T1'!H23+'T2'!H23+'T3'!H23+'T4'!H23</f>
        <v>0</v>
      </c>
      <c r="I23" s="17">
        <f>'T1'!I23+'T2'!I23+'T3'!I23+'T4'!I23</f>
        <v>0</v>
      </c>
      <c r="J23" s="17">
        <f>'T1'!J23+'T2'!J23+'T3'!J23+'T4'!J23</f>
        <v>0</v>
      </c>
      <c r="K23" s="17">
        <f>'T1'!K23+'T2'!K23+'T3'!K23+'T4'!K23</f>
        <v>0</v>
      </c>
      <c r="L23" s="17">
        <f>'T1'!L23+'T2'!L23+'T3'!L23+'T4'!L23</f>
        <v>3</v>
      </c>
      <c r="M23" s="17">
        <f>'T1'!M23+'T2'!M23+'T3'!M23+'T4'!M23</f>
        <v>0</v>
      </c>
      <c r="N23" s="17">
        <f>'T1'!N23+'T2'!N23+'T3'!N23+'T4'!N23</f>
        <v>1</v>
      </c>
      <c r="O23" s="17">
        <f>'T1'!O23+'T2'!O23+'T3'!O23+'T4'!O23</f>
        <v>139</v>
      </c>
      <c r="P23" s="17">
        <f>'T1'!P23+'T2'!P23+'T3'!P23+'T4'!P23</f>
        <v>0</v>
      </c>
      <c r="Q23" s="17">
        <f>'T1'!Q23+'T2'!Q23+'T3'!Q23+'T4'!Q23</f>
        <v>16</v>
      </c>
      <c r="R23" s="17">
        <f>'T1'!R23+'T2'!R23+'T3'!R23+'T4'!R23</f>
        <v>1</v>
      </c>
      <c r="S23" s="17">
        <f>AVERAGE('T1'!S23,'T2'!S23,'T3'!S23,'T4'!S23)</f>
        <v>50.70249999999999</v>
      </c>
      <c r="T23" s="17" t="str">
        <f t="shared" si="4"/>
        <v>K</v>
      </c>
      <c r="U23" s="17">
        <f t="shared" si="5"/>
        <v>8</v>
      </c>
      <c r="V23" s="19">
        <f t="shared" si="6"/>
        <v>16</v>
      </c>
      <c r="W23" s="32">
        <f t="shared" si="7"/>
        <v>50.70249999999999</v>
      </c>
    </row>
    <row r="24" spans="1:23" ht="18" customHeight="1">
      <c r="A24" s="15">
        <f t="shared" si="8"/>
        <v>15</v>
      </c>
      <c r="B24" s="48" t="s">
        <v>77</v>
      </c>
      <c r="C24" s="48" t="s">
        <v>61</v>
      </c>
      <c r="D24" s="44">
        <f>'T4'!D24</f>
        <v>39</v>
      </c>
      <c r="E24" s="44">
        <f>'T1'!E24+'T2'!E24+'T3'!E24+'T4'!E24</f>
        <v>2</v>
      </c>
      <c r="F24" s="44">
        <f>'T1'!F24+'T2'!F24+'T3'!F24+'T4'!F24</f>
        <v>7</v>
      </c>
      <c r="G24" s="44">
        <f>'T1'!G24+'T2'!G24+'T3'!G24+'T4'!G24</f>
        <v>11</v>
      </c>
      <c r="H24" s="17">
        <f>'T1'!H24+'T2'!H24+'T3'!H24+'T4'!H24</f>
        <v>0</v>
      </c>
      <c r="I24" s="17">
        <f>'T1'!I24+'T2'!I24+'T3'!I24+'T4'!I24</f>
        <v>0</v>
      </c>
      <c r="J24" s="44">
        <f>'T1'!J24+'T2'!J24+'T3'!J24+'T4'!J24</f>
        <v>0</v>
      </c>
      <c r="K24" s="44">
        <f>'T1'!K24+'T2'!K24+'T3'!K24+'T4'!K24</f>
        <v>0</v>
      </c>
      <c r="L24" s="44">
        <f>'T1'!L24+'T2'!L24+'T3'!L24+'T4'!L24</f>
        <v>2</v>
      </c>
      <c r="M24" s="44">
        <f>'T1'!M24+'T2'!M24+'T3'!M24+'T4'!M24</f>
        <v>0</v>
      </c>
      <c r="N24" s="44">
        <f>'T1'!N24+'T2'!N24+'T3'!N24+'T4'!N24</f>
        <v>0</v>
      </c>
      <c r="O24" s="44">
        <f>'T1'!O24+'T2'!O24+'T3'!O24+'T4'!O24</f>
        <v>134</v>
      </c>
      <c r="P24" s="44">
        <f>'T1'!P24+'T2'!P24+'T3'!P24+'T4'!P24</f>
        <v>1</v>
      </c>
      <c r="Q24" s="44">
        <f>'T1'!Q24+'T2'!Q24+'T3'!Q24+'T4'!Q24</f>
        <v>15</v>
      </c>
      <c r="R24" s="44">
        <f>'T1'!R24+'T2'!R24+'T3'!R24+'T4'!R24</f>
        <v>0</v>
      </c>
      <c r="S24" s="44">
        <f>AVERAGE('T1'!S24,'T2'!S24,'T3'!S24,'T4'!S24)</f>
        <v>51.037499999999994</v>
      </c>
      <c r="T24" s="44" t="str">
        <f t="shared" si="4"/>
        <v>T</v>
      </c>
      <c r="U24" s="17">
        <f t="shared" si="5"/>
        <v>5</v>
      </c>
      <c r="V24" s="19">
        <f t="shared" si="6"/>
        <v>6</v>
      </c>
      <c r="W24" s="32">
        <f t="shared" si="7"/>
        <v>51.037499999999994</v>
      </c>
    </row>
    <row r="25" spans="1:23" ht="18" customHeight="1">
      <c r="A25" s="15">
        <f t="shared" si="8"/>
        <v>16</v>
      </c>
      <c r="B25" s="16" t="s">
        <v>27</v>
      </c>
      <c r="C25" s="16" t="s">
        <v>60</v>
      </c>
      <c r="D25" s="44">
        <f>'T4'!D25</f>
        <v>45</v>
      </c>
      <c r="E25" s="44">
        <f>'T1'!E25+'T2'!E25+'T3'!E25+'T4'!E25</f>
        <v>2</v>
      </c>
      <c r="F25" s="44">
        <f>'T1'!F25+'T2'!F25+'T3'!F25+'T4'!F25</f>
        <v>7</v>
      </c>
      <c r="G25" s="44">
        <f>'T1'!G25+'T2'!G25+'T3'!G25+'T4'!G25</f>
        <v>10</v>
      </c>
      <c r="H25" s="44">
        <f>'T1'!H25+'T2'!H25+'T3'!H25+'T4'!H25</f>
        <v>0</v>
      </c>
      <c r="I25" s="44">
        <f>'T1'!I25+'T2'!I25+'T3'!I25+'T4'!I25</f>
        <v>0</v>
      </c>
      <c r="J25" s="44">
        <f>'T1'!J25+'T2'!J25+'T3'!J25+'T4'!J25</f>
        <v>0</v>
      </c>
      <c r="K25" s="44">
        <f>'T1'!K25+'T2'!K25+'T3'!K25+'T4'!K25</f>
        <v>0</v>
      </c>
      <c r="L25" s="44">
        <f>'T1'!L25+'T2'!L25+'T3'!L25+'T4'!L25</f>
        <v>0</v>
      </c>
      <c r="M25" s="44">
        <f>'T1'!M25+'T2'!M25+'T3'!M25+'T4'!M25</f>
        <v>0</v>
      </c>
      <c r="N25" s="44">
        <f>'T1'!N25+'T2'!N25+'T3'!N25+'T4'!N25</f>
        <v>0</v>
      </c>
      <c r="O25" s="44">
        <f>'T1'!O25+'T2'!O25+'T3'!O25+'T4'!O25</f>
        <v>126</v>
      </c>
      <c r="P25" s="44">
        <f>'T1'!P25+'T2'!P25+'T3'!P25+'T4'!P25</f>
        <v>0</v>
      </c>
      <c r="Q25" s="44">
        <f>'T1'!Q25+'T2'!Q25+'T3'!Q25+'T4'!Q25</f>
        <v>29</v>
      </c>
      <c r="R25" s="44">
        <f>'T1'!R25+'T2'!R25+'T3'!R25+'T4'!R25</f>
        <v>2</v>
      </c>
      <c r="S25" s="44">
        <f>AVERAGE('T1'!S25,'T2'!S25,'T3'!S25,'T4'!S25)</f>
        <v>51.129999999999995</v>
      </c>
      <c r="T25" s="44" t="str">
        <f t="shared" si="4"/>
        <v>T</v>
      </c>
      <c r="U25" s="17">
        <f t="shared" si="5"/>
        <v>2</v>
      </c>
      <c r="V25" s="19">
        <f t="shared" si="6"/>
        <v>3</v>
      </c>
      <c r="W25" s="32">
        <f t="shared" si="7"/>
        <v>51.129999999999995</v>
      </c>
    </row>
    <row r="26" spans="1:23" ht="18" customHeight="1">
      <c r="A26" s="15">
        <f t="shared" si="8"/>
        <v>17</v>
      </c>
      <c r="B26" s="47" t="s">
        <v>28</v>
      </c>
      <c r="C26" s="47" t="s">
        <v>51</v>
      </c>
      <c r="D26" s="44">
        <f>'T4'!D26</f>
        <v>46</v>
      </c>
      <c r="E26" s="44">
        <f>'T1'!E26+'T2'!E26+'T3'!E26+'T4'!E26</f>
        <v>0</v>
      </c>
      <c r="F26" s="44">
        <f>'T1'!F26+'T2'!F26+'T3'!F26+'T4'!F26</f>
        <v>9</v>
      </c>
      <c r="G26" s="44">
        <f>'T1'!G26+'T2'!G26+'T3'!G26+'T4'!G26</f>
        <v>15</v>
      </c>
      <c r="H26" s="44">
        <f>'T1'!H26+'T2'!H26+'T3'!H26+'T4'!H26</f>
        <v>0</v>
      </c>
      <c r="I26" s="44">
        <f>'T1'!I26+'T2'!I26+'T3'!I26+'T4'!I26</f>
        <v>0</v>
      </c>
      <c r="J26" s="44">
        <f>'T1'!J26+'T2'!J26+'T3'!J26+'T4'!J26</f>
        <v>0</v>
      </c>
      <c r="K26" s="44">
        <f>'T1'!K26+'T2'!K26+'T3'!K26+'T4'!K26</f>
        <v>0</v>
      </c>
      <c r="L26" s="44">
        <f>'T1'!L26+'T2'!L26+'T3'!L26+'T4'!L26</f>
        <v>1</v>
      </c>
      <c r="M26" s="44">
        <f>'T1'!M26+'T2'!M26+'T3'!M26+'T4'!M26</f>
        <v>0</v>
      </c>
      <c r="N26" s="44">
        <f>'T1'!N26+'T2'!N26+'T3'!N26+'T4'!N26</f>
        <v>0</v>
      </c>
      <c r="O26" s="44">
        <f>'T1'!O26+'T2'!O26+'T3'!O26+'T4'!O26</f>
        <v>126</v>
      </c>
      <c r="P26" s="44">
        <f>'T1'!P26+'T2'!P26+'T3'!P26+'T4'!P26</f>
        <v>0</v>
      </c>
      <c r="Q26" s="44">
        <f>'T1'!Q26+'T2'!Q26+'T3'!Q26+'T4'!Q26</f>
        <v>25</v>
      </c>
      <c r="R26" s="44">
        <f>'T1'!R26+'T2'!R26+'T3'!R26+'T4'!R26</f>
        <v>1</v>
      </c>
      <c r="S26" s="44">
        <f>AVERAGE('T1'!S26,'T2'!S26,'T3'!S26,'T4'!S26)</f>
        <v>51.06</v>
      </c>
      <c r="T26" s="44" t="str">
        <f t="shared" si="4"/>
        <v>T</v>
      </c>
      <c r="U26" s="17">
        <f t="shared" si="5"/>
        <v>4</v>
      </c>
      <c r="V26" s="19">
        <f t="shared" si="6"/>
        <v>5</v>
      </c>
      <c r="W26" s="32">
        <f t="shared" si="7"/>
        <v>51.06</v>
      </c>
    </row>
    <row r="27" spans="1:23" ht="18" customHeight="1">
      <c r="A27" s="15">
        <f t="shared" si="8"/>
        <v>18</v>
      </c>
      <c r="B27" s="47" t="s">
        <v>29</v>
      </c>
      <c r="C27" s="47" t="s">
        <v>58</v>
      </c>
      <c r="D27" s="44">
        <f>'T4'!D27</f>
        <v>42</v>
      </c>
      <c r="E27" s="44">
        <f>'T1'!E27+'T2'!E27+'T3'!E27+'T4'!E27</f>
        <v>1</v>
      </c>
      <c r="F27" s="44">
        <f>'T1'!F27+'T2'!F27+'T3'!F27+'T4'!F27</f>
        <v>8</v>
      </c>
      <c r="G27" s="44">
        <f>'T1'!G27+'T2'!G27+'T3'!G27+'T4'!G27</f>
        <v>11</v>
      </c>
      <c r="H27" s="44">
        <f>'T1'!H27+'T2'!H27+'T3'!H27+'T4'!H27</f>
        <v>0</v>
      </c>
      <c r="I27" s="44">
        <f>'T1'!I27+'T2'!I27+'T3'!I27+'T4'!I27</f>
        <v>0</v>
      </c>
      <c r="J27" s="44">
        <f>'T1'!J27+'T2'!J27+'T3'!J27+'T4'!J27</f>
        <v>0</v>
      </c>
      <c r="K27" s="44">
        <f>'T1'!K27+'T2'!K27+'T3'!K27+'T4'!K27</f>
        <v>0</v>
      </c>
      <c r="L27" s="44">
        <f>'T1'!L27+'T2'!L27+'T3'!L27+'T4'!L27</f>
        <v>1</v>
      </c>
      <c r="M27" s="44">
        <f>'T1'!M27+'T2'!M27+'T3'!M27+'T4'!M27</f>
        <v>0</v>
      </c>
      <c r="N27" s="44">
        <f>'T1'!N27+'T2'!N27+'T3'!N27+'T4'!N27</f>
        <v>4</v>
      </c>
      <c r="O27" s="44">
        <f>'T1'!O27+'T2'!O27+'T3'!O27+'T4'!O27</f>
        <v>126</v>
      </c>
      <c r="P27" s="44">
        <f>'T1'!P27+'T2'!P27+'T3'!P27+'T4'!P27</f>
        <v>0</v>
      </c>
      <c r="Q27" s="44">
        <f>'T1'!Q27+'T2'!Q27+'T3'!Q27+'T4'!Q27</f>
        <v>17</v>
      </c>
      <c r="R27" s="44">
        <f>'T1'!R27+'T2'!R27+'T3'!R27+'T4'!R27</f>
        <v>0</v>
      </c>
      <c r="S27" s="44">
        <f>AVERAGE('T1'!S27,'T2'!S27,'T3'!S27,'T4'!S27)</f>
        <v>50.377500000000005</v>
      </c>
      <c r="T27" s="44" t="str">
        <f t="shared" si="4"/>
        <v>K</v>
      </c>
      <c r="U27" s="17">
        <f t="shared" si="5"/>
        <v>10</v>
      </c>
      <c r="V27" s="19">
        <f t="shared" si="6"/>
        <v>23</v>
      </c>
      <c r="W27" s="32">
        <f t="shared" si="7"/>
        <v>50.377500000000005</v>
      </c>
    </row>
    <row r="28" spans="1:23" ht="18" customHeight="1" thickBot="1">
      <c r="A28" s="15">
        <f t="shared" si="8"/>
        <v>19</v>
      </c>
      <c r="B28" s="47" t="s">
        <v>30</v>
      </c>
      <c r="C28" s="47" t="s">
        <v>57</v>
      </c>
      <c r="D28" s="44">
        <f>'T4'!D28</f>
        <v>41</v>
      </c>
      <c r="E28" s="44">
        <f>'T1'!E28+'T2'!E28+'T3'!E28+'T4'!E28</f>
        <v>2</v>
      </c>
      <c r="F28" s="44">
        <f>'T1'!F28+'T2'!F28+'T3'!F28+'T4'!F28</f>
        <v>3</v>
      </c>
      <c r="G28" s="44">
        <f>'T1'!G28+'T2'!G28+'T3'!G28+'T4'!G28</f>
        <v>3</v>
      </c>
      <c r="H28" s="44">
        <f>'T1'!H28+'T2'!H28+'T3'!H28+'T4'!H28</f>
        <v>0</v>
      </c>
      <c r="I28" s="44">
        <f>'T1'!I28+'T2'!I28+'T3'!I28+'T4'!I28</f>
        <v>0</v>
      </c>
      <c r="J28" s="44">
        <f>'T1'!J28+'T2'!J28+'T3'!J28+'T4'!J28</f>
        <v>0</v>
      </c>
      <c r="K28" s="44">
        <f>'T1'!K28+'T2'!K28+'T3'!K28+'T4'!K28</f>
        <v>0</v>
      </c>
      <c r="L28" s="44">
        <f>'T1'!L28+'T2'!L28+'T3'!L28+'T4'!L28</f>
        <v>0</v>
      </c>
      <c r="M28" s="44">
        <f>'T1'!M28+'T2'!M28+'T3'!M28+'T4'!M28</f>
        <v>0</v>
      </c>
      <c r="N28" s="44">
        <f>'T1'!N28+'T2'!N28+'T3'!N28+'T4'!N28</f>
        <v>0</v>
      </c>
      <c r="O28" s="44">
        <f>'T1'!O28+'T2'!O28+'T3'!O28+'T4'!O28</f>
        <v>128</v>
      </c>
      <c r="P28" s="44">
        <f>'T1'!P28+'T2'!P28+'T3'!P28+'T4'!P28</f>
        <v>0</v>
      </c>
      <c r="Q28" s="44">
        <f>'T1'!Q28+'T2'!Q28+'T3'!Q28+'T4'!Q28</f>
        <v>23</v>
      </c>
      <c r="R28" s="44">
        <f>'T1'!R28+'T2'!R28+'T3'!R28+'T4'!R28</f>
        <v>3</v>
      </c>
      <c r="S28" s="44">
        <f>AVERAGE('T1'!S28,'T2'!S28,'T3'!S28,'T4'!S28)</f>
        <v>51.1575</v>
      </c>
      <c r="T28" s="44" t="str">
        <f t="shared" si="4"/>
        <v>T</v>
      </c>
      <c r="U28" s="17">
        <f t="shared" si="5"/>
        <v>1</v>
      </c>
      <c r="V28" s="19">
        <f t="shared" si="6"/>
        <v>2</v>
      </c>
      <c r="W28" s="32">
        <f t="shared" si="7"/>
        <v>51.1575</v>
      </c>
    </row>
    <row r="29" spans="1:23" ht="18" customHeight="1" thickBot="1">
      <c r="A29" s="67" t="s">
        <v>72</v>
      </c>
      <c r="B29" s="68"/>
      <c r="C29" s="68"/>
      <c r="D29" s="20">
        <f>'T4'!D29</f>
        <v>412</v>
      </c>
      <c r="E29" s="21">
        <f>'T1'!E29+'T2'!E29+'T3'!E29+'T4'!E29</f>
        <v>31</v>
      </c>
      <c r="F29" s="21">
        <f>'T1'!F29+'T2'!F29+'T3'!F29+'T4'!F29</f>
        <v>89</v>
      </c>
      <c r="G29" s="21">
        <f>'T1'!G29+'T2'!G29+'T3'!G29+'T4'!G29</f>
        <v>149</v>
      </c>
      <c r="H29" s="21">
        <f>'T1'!H29+'T2'!H29+'T3'!H29+'T4'!H29</f>
        <v>0</v>
      </c>
      <c r="I29" s="21">
        <f>'T1'!I29+'T2'!I29+'T3'!I29+'T4'!I29</f>
        <v>0</v>
      </c>
      <c r="J29" s="21">
        <f>'T1'!J29+'T2'!J29+'T3'!J29+'T4'!J29</f>
        <v>0</v>
      </c>
      <c r="K29" s="21">
        <f>'T1'!K29+'T2'!K29+'T3'!K29+'T4'!K29</f>
        <v>0</v>
      </c>
      <c r="L29" s="21">
        <f>'T1'!L29+'T2'!L29+'T3'!L29+'T4'!L29</f>
        <v>12</v>
      </c>
      <c r="M29" s="21">
        <f>'T1'!M29+'T2'!M29+'T3'!M29+'T4'!M29</f>
        <v>0</v>
      </c>
      <c r="N29" s="21">
        <f>'T1'!N29+'T2'!N29+'T3'!N29+'T4'!N29</f>
        <v>6</v>
      </c>
      <c r="O29" s="21">
        <f>'T1'!O29+'T2'!O29+'T3'!O29+'T4'!O29</f>
        <v>1332</v>
      </c>
      <c r="P29" s="21">
        <f>'T1'!P29+'T2'!P29+'T3'!P29+'T4'!P29</f>
        <v>4</v>
      </c>
      <c r="Q29" s="21">
        <f>'T1'!Q29+'T2'!Q29+'T3'!Q29+'T4'!Q29</f>
        <v>180</v>
      </c>
      <c r="R29" s="22">
        <f>'T1'!R29+'T2'!R29+'T3'!R29+'T4'!R29</f>
        <v>16</v>
      </c>
      <c r="S29" s="33">
        <f>AVERAGE('T1'!S29,'T2'!S29,'T3'!S29,'T4'!S29)</f>
        <v>50.92733333333334</v>
      </c>
      <c r="T29" s="33"/>
      <c r="U29" s="34"/>
      <c r="V29" s="35"/>
      <c r="W29" s="32"/>
    </row>
    <row r="30" spans="1:23" ht="18" customHeight="1">
      <c r="A30" s="15">
        <v>20</v>
      </c>
      <c r="B30" s="47" t="s">
        <v>22</v>
      </c>
      <c r="C30" s="47" t="s">
        <v>60</v>
      </c>
      <c r="D30" s="12">
        <f>'T4'!D30</f>
        <v>44</v>
      </c>
      <c r="E30" s="12">
        <f>'T1'!E30+'T2'!E30+'T3'!E30+'T4'!E30</f>
        <v>0</v>
      </c>
      <c r="F30" s="12">
        <f>'T1'!F30+'T2'!F30+'T3'!F30+'T4'!F30</f>
        <v>1</v>
      </c>
      <c r="G30" s="12">
        <f>'T1'!G30+'T2'!G30+'T3'!G30+'T4'!G30</f>
        <v>2</v>
      </c>
      <c r="H30" s="17">
        <f>'T1'!H30+'T2'!H30+'T3'!H30+'T4'!H30</f>
        <v>2</v>
      </c>
      <c r="I30" s="17">
        <f>'T1'!I30+'T2'!I30+'T3'!I30+'T4'!I30</f>
        <v>2</v>
      </c>
      <c r="J30" s="12">
        <f>'T1'!J30+'T2'!J30+'T3'!J30+'T4'!J30</f>
        <v>0</v>
      </c>
      <c r="K30" s="12">
        <f>'T1'!K30+'T2'!K30+'T3'!K30+'T4'!K30</f>
        <v>3</v>
      </c>
      <c r="L30" s="12">
        <f>'T1'!L30+'T2'!L30+'T3'!L30+'T4'!L30</f>
        <v>0</v>
      </c>
      <c r="M30" s="12">
        <f>'T1'!M30+'T2'!M30+'T3'!M30+'T4'!M30</f>
        <v>0</v>
      </c>
      <c r="N30" s="12">
        <f>'T1'!N30+'T2'!N30+'T3'!N30+'T4'!N30</f>
        <v>0</v>
      </c>
      <c r="O30" s="12">
        <f>'T1'!O30+'T2'!O30+'T3'!O30+'T4'!O30</f>
        <v>99</v>
      </c>
      <c r="P30" s="12">
        <f>'T1'!P30+'T2'!P30+'T3'!P30+'T4'!P30</f>
        <v>0</v>
      </c>
      <c r="Q30" s="12">
        <f>'T1'!Q30+'T2'!Q30+'T3'!Q30+'T4'!Q30</f>
        <v>22</v>
      </c>
      <c r="R30" s="12">
        <f>'T1'!R30+'T2'!R30+'T3'!R30+'T4'!R30</f>
        <v>0</v>
      </c>
      <c r="S30" s="12">
        <f>AVERAGE('T1'!S30,'T2'!S30,'T3'!S30,'T4'!S30)</f>
        <v>51.1825</v>
      </c>
      <c r="T30" s="12" t="str">
        <f>IF(S30&gt;=50.8,"T",IF(S30&gt;=50.01,"K",IF(S30&gt;=49,"TB",IF(S30&gt;=48,"Y","kÐm"))))</f>
        <v>T</v>
      </c>
      <c r="U30" s="17">
        <f>RANK(S30,$S$30:$S$34,0)</f>
        <v>1</v>
      </c>
      <c r="V30" s="19">
        <f>RANK(S30,$W$8:$W$34,0)</f>
        <v>1</v>
      </c>
      <c r="W30" s="32">
        <f>S30</f>
        <v>51.1825</v>
      </c>
    </row>
    <row r="31" spans="1:23" ht="18" customHeight="1">
      <c r="A31" s="15">
        <f>+A30+1</f>
        <v>21</v>
      </c>
      <c r="B31" s="47" t="s">
        <v>23</v>
      </c>
      <c r="C31" s="47" t="s">
        <v>79</v>
      </c>
      <c r="D31" s="17">
        <f>'T4'!D31</f>
        <v>41</v>
      </c>
      <c r="E31" s="17">
        <f>'T1'!E31+'T2'!E31+'T3'!E31+'T4'!E31</f>
        <v>2</v>
      </c>
      <c r="F31" s="17">
        <f>'T1'!F31+'T2'!F31+'T3'!F31+'T4'!F31</f>
        <v>5</v>
      </c>
      <c r="G31" s="17">
        <f>'T1'!G31+'T2'!G31+'T3'!G31+'T4'!G31</f>
        <v>11</v>
      </c>
      <c r="H31" s="17">
        <f>'T1'!H31+'T2'!H31+'T3'!H31+'T4'!H31</f>
        <v>2</v>
      </c>
      <c r="I31" s="17">
        <f>'T1'!I31+'T2'!I31+'T3'!I31+'T4'!I31</f>
        <v>2</v>
      </c>
      <c r="J31" s="17">
        <f>'T1'!J31+'T2'!J31+'T3'!J31+'T4'!J31</f>
        <v>3</v>
      </c>
      <c r="K31" s="17">
        <f>'T1'!K31+'T2'!K31+'T3'!K31+'T4'!K31</f>
        <v>7</v>
      </c>
      <c r="L31" s="17">
        <f>'T1'!L31+'T2'!L31+'T3'!L31+'T4'!L31</f>
        <v>1</v>
      </c>
      <c r="M31" s="17">
        <f>'T1'!M31+'T2'!M31+'T3'!M31+'T4'!M31</f>
        <v>0</v>
      </c>
      <c r="N31" s="17">
        <f>'T1'!N31+'T2'!N31+'T3'!N31+'T4'!N31</f>
        <v>2</v>
      </c>
      <c r="O31" s="17">
        <f>'T1'!O31+'T2'!O31+'T3'!O31+'T4'!O31</f>
        <v>98</v>
      </c>
      <c r="P31" s="17">
        <f>'T1'!P31+'T2'!P31+'T3'!P31+'T4'!P31</f>
        <v>1</v>
      </c>
      <c r="Q31" s="17">
        <f>'T1'!Q31+'T2'!Q31+'T3'!Q31+'T4'!Q31</f>
        <v>14</v>
      </c>
      <c r="R31" s="17">
        <f>'T1'!R31+'T2'!R31+'T3'!R31+'T4'!R31</f>
        <v>1</v>
      </c>
      <c r="S31" s="17">
        <f>AVERAGE('T1'!S31,'T2'!S31,'T3'!S31,'T4'!S31)</f>
        <v>50.2475</v>
      </c>
      <c r="T31" s="17" t="str">
        <f>IF(S31&gt;=50.8,"T",IF(S31&gt;=50.01,"K",IF(S31&gt;=49,"TB",IF(S31&gt;=48,"Y","kÐm"))))</f>
        <v>K</v>
      </c>
      <c r="U31" s="17">
        <f>RANK(S31,$S$30:$S$34,0)</f>
        <v>5</v>
      </c>
      <c r="V31" s="19">
        <f>RANK(S31,$W$8:$W$34,0)</f>
        <v>24</v>
      </c>
      <c r="W31" s="32">
        <f>S31</f>
        <v>50.2475</v>
      </c>
    </row>
    <row r="32" spans="1:23" ht="18" customHeight="1">
      <c r="A32" s="15">
        <f>+A31+1</f>
        <v>22</v>
      </c>
      <c r="B32" s="51" t="s">
        <v>25</v>
      </c>
      <c r="C32" s="47" t="s">
        <v>67</v>
      </c>
      <c r="D32" s="17">
        <f>'T4'!D32</f>
        <v>44</v>
      </c>
      <c r="E32" s="17">
        <f>'T1'!E32+'T2'!E32+'T3'!E32+'T4'!E32</f>
        <v>0</v>
      </c>
      <c r="F32" s="17">
        <f>'T1'!F32+'T2'!F32+'T3'!F32+'T4'!F32</f>
        <v>3</v>
      </c>
      <c r="G32" s="17">
        <f>'T1'!G32+'T2'!G32+'T3'!G32+'T4'!G32</f>
        <v>6</v>
      </c>
      <c r="H32" s="17">
        <f>'T1'!H32+'T2'!H32+'T3'!H32+'T4'!H32</f>
        <v>0</v>
      </c>
      <c r="I32" s="17">
        <f>'T1'!I32+'T2'!I32+'T3'!I32+'T4'!I32</f>
        <v>2</v>
      </c>
      <c r="J32" s="17">
        <f>'T1'!J32+'T2'!J32+'T3'!J32+'T4'!J32</f>
        <v>2</v>
      </c>
      <c r="K32" s="17">
        <f>'T1'!K32+'T2'!K32+'T3'!K32+'T4'!K32</f>
        <v>3</v>
      </c>
      <c r="L32" s="17">
        <f>'T1'!L32+'T2'!L32+'T3'!L32+'T4'!L32</f>
        <v>1</v>
      </c>
      <c r="M32" s="17">
        <f>'T1'!M32+'T2'!M32+'T3'!M32+'T4'!M32</f>
        <v>0</v>
      </c>
      <c r="N32" s="17">
        <f>'T1'!N32+'T2'!N32+'T3'!N32+'T4'!N32</f>
        <v>1</v>
      </c>
      <c r="O32" s="17">
        <f>'T1'!O32+'T2'!O32+'T3'!O32+'T4'!O32</f>
        <v>98</v>
      </c>
      <c r="P32" s="17">
        <f>'T1'!P32+'T2'!P32+'T3'!P32+'T4'!P32</f>
        <v>1</v>
      </c>
      <c r="Q32" s="17">
        <f>'T1'!Q32+'T2'!Q32+'T3'!Q32+'T4'!Q32</f>
        <v>18</v>
      </c>
      <c r="R32" s="17">
        <f>'T1'!R32+'T2'!R32+'T3'!R32+'T4'!R32</f>
        <v>0</v>
      </c>
      <c r="S32" s="18">
        <f>AVERAGE('T1'!S32,'T2'!S32,'T3'!S32,'T4'!S32)</f>
        <v>51.004999999999995</v>
      </c>
      <c r="T32" s="18" t="str">
        <f>IF(S32&gt;=50.8,"T",IF(S32&gt;=50.01,"K",IF(S32&gt;=49,"TB",IF(S32&gt;=48,"Y","kÐm"))))</f>
        <v>T</v>
      </c>
      <c r="U32" s="17">
        <f>RANK(S32,$S$30:$S$34,0)</f>
        <v>2</v>
      </c>
      <c r="V32" s="19">
        <f>RANK(S32,$W$8:$W$34,0)</f>
        <v>7</v>
      </c>
      <c r="W32" s="32">
        <f>S32</f>
        <v>51.004999999999995</v>
      </c>
    </row>
    <row r="33" spans="1:23" ht="18" customHeight="1">
      <c r="A33" s="15">
        <f>+A32+1</f>
        <v>23</v>
      </c>
      <c r="B33" s="51" t="s">
        <v>31</v>
      </c>
      <c r="C33" s="47" t="s">
        <v>69</v>
      </c>
      <c r="D33" s="17">
        <f>'T4'!D33</f>
        <v>39</v>
      </c>
      <c r="E33" s="17">
        <f>'T1'!E33+'T2'!E33+'T3'!E33+'T4'!E33</f>
        <v>0</v>
      </c>
      <c r="F33" s="17">
        <f>'T1'!F33+'T2'!F33+'T3'!F33+'T4'!F33</f>
        <v>5</v>
      </c>
      <c r="G33" s="17">
        <f>'T1'!G33+'T2'!G33+'T3'!G33+'T4'!G33</f>
        <v>10</v>
      </c>
      <c r="H33" s="17">
        <f>'T1'!H33+'T2'!H33+'T3'!H33+'T4'!H33</f>
        <v>2</v>
      </c>
      <c r="I33" s="17">
        <f>'T1'!I33+'T2'!I33+'T3'!I33+'T4'!I33</f>
        <v>5</v>
      </c>
      <c r="J33" s="17">
        <f>'T1'!J33+'T2'!J33+'T3'!J33+'T4'!J33</f>
        <v>3</v>
      </c>
      <c r="K33" s="17">
        <f>'T1'!K33+'T2'!K33+'T3'!K33+'T4'!K33</f>
        <v>3</v>
      </c>
      <c r="L33" s="17">
        <f>'T1'!L33+'T2'!L33+'T3'!L33+'T4'!L33</f>
        <v>2</v>
      </c>
      <c r="M33" s="17">
        <f>'T1'!M33+'T2'!M33+'T3'!M33+'T4'!M33</f>
        <v>0</v>
      </c>
      <c r="N33" s="17">
        <f>'T1'!N33+'T2'!N33+'T3'!N33+'T4'!N33</f>
        <v>1</v>
      </c>
      <c r="O33" s="17">
        <f>'T1'!O33+'T2'!O33+'T3'!O33+'T4'!O33</f>
        <v>98</v>
      </c>
      <c r="P33" s="17">
        <f>'T1'!P33+'T2'!P33+'T3'!P33+'T4'!P33</f>
        <v>1</v>
      </c>
      <c r="Q33" s="17">
        <f>'T1'!Q33+'T2'!Q33+'T3'!Q33+'T4'!Q33</f>
        <v>16</v>
      </c>
      <c r="R33" s="17">
        <f>'T1'!R33+'T2'!R33+'T3'!R33+'T4'!R33</f>
        <v>0</v>
      </c>
      <c r="S33" s="18">
        <f>AVERAGE('T1'!S33,'T2'!S33,'T3'!S33,'T4'!S33)</f>
        <v>50.8775</v>
      </c>
      <c r="T33" s="18" t="str">
        <f>IF(S33&gt;=50.8,"T",IF(S33&gt;=50.01,"K",IF(S33&gt;=49,"TB",IF(S33&gt;=48,"Y","kÐm"))))</f>
        <v>T</v>
      </c>
      <c r="U33" s="17">
        <f>RANK(S33,$S$30:$S$34,0)</f>
        <v>3</v>
      </c>
      <c r="V33" s="19">
        <f>RANK(S33,$W$8:$W$34,0)</f>
        <v>11</v>
      </c>
      <c r="W33" s="32">
        <f>S33</f>
        <v>50.8775</v>
      </c>
    </row>
    <row r="34" spans="1:23" ht="18" customHeight="1" thickBot="1">
      <c r="A34" s="15">
        <f>+A33+1</f>
        <v>24</v>
      </c>
      <c r="B34" s="56" t="s">
        <v>78</v>
      </c>
      <c r="C34" s="47" t="s">
        <v>80</v>
      </c>
      <c r="D34" s="17">
        <f>'T4'!D34</f>
        <v>40</v>
      </c>
      <c r="E34" s="17">
        <f>'T1'!E34+'T2'!E34+'T3'!E34+'T4'!E34</f>
        <v>0</v>
      </c>
      <c r="F34" s="17">
        <f>'T1'!F34+'T2'!F34+'T3'!F34+'T4'!F34</f>
        <v>5</v>
      </c>
      <c r="G34" s="17">
        <f>'T1'!G34+'T2'!G34+'T3'!G34+'T4'!G34</f>
        <v>7</v>
      </c>
      <c r="H34" s="17">
        <f>'T1'!H34+'T2'!H34+'T3'!H34+'T4'!H34</f>
        <v>4</v>
      </c>
      <c r="I34" s="17">
        <f>'T1'!I34+'T2'!I34+'T3'!I34+'T4'!I34</f>
        <v>5</v>
      </c>
      <c r="J34" s="17">
        <f>'T1'!J34+'T2'!J34+'T3'!J34+'T4'!J34</f>
        <v>5</v>
      </c>
      <c r="K34" s="17">
        <f>'T1'!K34+'T2'!K34+'T3'!K34+'T4'!K34</f>
        <v>7</v>
      </c>
      <c r="L34" s="17">
        <f>'T1'!L34+'T2'!L34+'T3'!L34+'T4'!L34</f>
        <v>0</v>
      </c>
      <c r="M34" s="17">
        <f>'T1'!M34+'T2'!M34+'T3'!M34+'T4'!M34</f>
        <v>0</v>
      </c>
      <c r="N34" s="17">
        <f>'T1'!N34+'T2'!N34+'T3'!N34+'T4'!N34</f>
        <v>1</v>
      </c>
      <c r="O34" s="17">
        <f>'T1'!O34+'T2'!O34+'T3'!O34+'T4'!O34</f>
        <v>99</v>
      </c>
      <c r="P34" s="17">
        <f>'T1'!P34+'T2'!P34+'T3'!P34+'T4'!P34</f>
        <v>0</v>
      </c>
      <c r="Q34" s="17">
        <f>'T1'!Q34+'T2'!Q34+'T3'!Q34+'T4'!Q34</f>
        <v>18</v>
      </c>
      <c r="R34" s="17">
        <f>'T1'!R34+'T2'!R34+'T3'!R34+'T4'!R34</f>
        <v>2</v>
      </c>
      <c r="S34" s="17">
        <f>AVERAGE('T1'!S34,'T2'!S34,'T3'!S34,'T4'!S34)</f>
        <v>50.5475</v>
      </c>
      <c r="T34" s="17" t="str">
        <f>IF(S34&gt;=50.8,"T",IF(S34&gt;=50.01,"K",IF(S34&gt;=49,"TB",IF(S34&gt;=48,"Y","kÐm"))))</f>
        <v>K</v>
      </c>
      <c r="U34" s="17">
        <f>RANK(S34,$S$30:$S$34,0)</f>
        <v>4</v>
      </c>
      <c r="V34" s="19">
        <f>RANK(S34,$W$8:$W$34,0)</f>
        <v>19</v>
      </c>
      <c r="W34" s="32">
        <f>S34</f>
        <v>50.5475</v>
      </c>
    </row>
    <row r="35" spans="1:22" ht="18" customHeight="1" thickBot="1">
      <c r="A35" s="67" t="s">
        <v>66</v>
      </c>
      <c r="B35" s="68"/>
      <c r="C35" s="68"/>
      <c r="D35" s="20">
        <f aca="true" t="shared" si="9" ref="D35:R35">SUM(D30:D34)</f>
        <v>208</v>
      </c>
      <c r="E35" s="20">
        <f t="shared" si="9"/>
        <v>2</v>
      </c>
      <c r="F35" s="20">
        <f t="shared" si="9"/>
        <v>19</v>
      </c>
      <c r="G35" s="21">
        <f t="shared" si="9"/>
        <v>36</v>
      </c>
      <c r="H35" s="21">
        <f t="shared" si="9"/>
        <v>10</v>
      </c>
      <c r="I35" s="21">
        <f t="shared" si="9"/>
        <v>16</v>
      </c>
      <c r="J35" s="21">
        <f t="shared" si="9"/>
        <v>13</v>
      </c>
      <c r="K35" s="21">
        <f t="shared" si="9"/>
        <v>23</v>
      </c>
      <c r="L35" s="21">
        <f t="shared" si="9"/>
        <v>4</v>
      </c>
      <c r="M35" s="21">
        <f t="shared" si="9"/>
        <v>0</v>
      </c>
      <c r="N35" s="21">
        <f t="shared" si="9"/>
        <v>5</v>
      </c>
      <c r="O35" s="21">
        <f t="shared" si="9"/>
        <v>492</v>
      </c>
      <c r="P35" s="21">
        <f t="shared" si="9"/>
        <v>3</v>
      </c>
      <c r="Q35" s="21">
        <f t="shared" si="9"/>
        <v>88</v>
      </c>
      <c r="R35" s="22">
        <f t="shared" si="9"/>
        <v>3</v>
      </c>
      <c r="S35" s="33">
        <f>AVERAGE(S30:S34)</f>
        <v>50.772000000000006</v>
      </c>
      <c r="T35" s="34"/>
      <c r="U35" s="34"/>
      <c r="V35" s="35"/>
    </row>
    <row r="36" spans="1:22" ht="18" customHeight="1" thickBot="1">
      <c r="A36" s="67" t="s">
        <v>32</v>
      </c>
      <c r="B36" s="68"/>
      <c r="C36" s="68"/>
      <c r="D36" s="38">
        <f aca="true" t="shared" si="10" ref="D36:R36">D35+D29+D18+D14</f>
        <v>1028</v>
      </c>
      <c r="E36" s="22">
        <f t="shared" si="10"/>
        <v>120</v>
      </c>
      <c r="F36" s="22">
        <f t="shared" si="10"/>
        <v>161</v>
      </c>
      <c r="G36" s="22">
        <f t="shared" si="10"/>
        <v>265</v>
      </c>
      <c r="H36" s="22">
        <f t="shared" si="10"/>
        <v>23</v>
      </c>
      <c r="I36" s="22">
        <f t="shared" si="10"/>
        <v>29</v>
      </c>
      <c r="J36" s="22">
        <f t="shared" si="10"/>
        <v>27</v>
      </c>
      <c r="K36" s="22">
        <f t="shared" si="10"/>
        <v>38</v>
      </c>
      <c r="L36" s="22">
        <f t="shared" si="10"/>
        <v>30</v>
      </c>
      <c r="M36" s="22">
        <f t="shared" si="10"/>
        <v>0</v>
      </c>
      <c r="N36" s="22">
        <f t="shared" si="10"/>
        <v>13</v>
      </c>
      <c r="O36" s="21">
        <f t="shared" si="10"/>
        <v>2895</v>
      </c>
      <c r="P36" s="22">
        <f t="shared" si="10"/>
        <v>40</v>
      </c>
      <c r="Q36" s="22">
        <f t="shared" si="10"/>
        <v>393</v>
      </c>
      <c r="R36" s="22">
        <f t="shared" si="10"/>
        <v>42</v>
      </c>
      <c r="S36" s="36">
        <f>AVERAGE(S8:S13,S15:S17,S19:S28,S30:S34)</f>
        <v>50.79614583333335</v>
      </c>
      <c r="T36" s="34"/>
      <c r="U36" s="34"/>
      <c r="V36" s="35"/>
    </row>
    <row r="37" spans="1:22" s="5" customFormat="1" ht="15.75" customHeight="1">
      <c r="A37" s="6"/>
      <c r="V37" s="29"/>
    </row>
    <row r="38" spans="1:22" s="5" customFormat="1" ht="15.75" customHeight="1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V38" s="29"/>
    </row>
    <row r="39" spans="1:22" s="5" customFormat="1" ht="15.75" customHeight="1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V39" s="29"/>
    </row>
    <row r="40" spans="1:22" s="5" customFormat="1" ht="15.75" customHeight="1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V40" s="29"/>
    </row>
    <row r="41" spans="1:22" s="5" customFormat="1" ht="15.75" customHeight="1">
      <c r="A41" s="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0"/>
    </row>
    <row r="42" spans="2:22" s="23" customFormat="1" ht="15.75" customHeight="1">
      <c r="B42" s="39"/>
      <c r="C42" s="39"/>
      <c r="V42" s="30"/>
    </row>
    <row r="43" spans="2:22" s="23" customFormat="1" ht="15.75" customHeight="1">
      <c r="B43" s="39"/>
      <c r="V43" s="30"/>
    </row>
    <row r="44" spans="2:22" s="23" customFormat="1" ht="15.75" customHeight="1">
      <c r="B44" s="39"/>
      <c r="C44" s="39"/>
      <c r="V44" s="30"/>
    </row>
    <row r="45" spans="1:22" s="1" customFormat="1" ht="15.7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23"/>
      <c r="S45" s="23"/>
      <c r="T45" s="23"/>
      <c r="U45" s="23"/>
      <c r="V45" s="28"/>
    </row>
    <row r="46" spans="1:3" ht="15.75" customHeight="1">
      <c r="A46" s="23"/>
      <c r="B46" s="23"/>
      <c r="C46" s="23"/>
    </row>
    <row r="47" spans="1:22" s="1" customFormat="1" ht="15.7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6"/>
      <c r="R47" s="23"/>
      <c r="S47" s="23"/>
      <c r="T47" s="23"/>
      <c r="U47" s="23"/>
      <c r="V47" s="28"/>
    </row>
    <row r="48" spans="1:22" s="1" customFormat="1" ht="15.75" customHeight="1">
      <c r="A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6"/>
      <c r="R48" s="23"/>
      <c r="S48" s="23"/>
      <c r="T48" s="23"/>
      <c r="U48" s="23"/>
      <c r="V48" s="28"/>
    </row>
    <row r="49" spans="1:3" ht="15.75" customHeight="1">
      <c r="A49" s="9"/>
      <c r="C49" s="23"/>
    </row>
    <row r="50" spans="1:3" ht="15.75" customHeight="1">
      <c r="A50" s="9"/>
      <c r="C50" s="23"/>
    </row>
    <row r="51" ht="15.75" customHeight="1">
      <c r="A51" s="9"/>
    </row>
    <row r="52" ht="15.75" customHeight="1">
      <c r="A52" s="9"/>
    </row>
    <row r="53" ht="15.75" customHeight="1">
      <c r="A53" s="9"/>
    </row>
  </sheetData>
  <mergeCells count="22">
    <mergeCell ref="T1:V1"/>
    <mergeCell ref="U6:U7"/>
    <mergeCell ref="V6:V7"/>
    <mergeCell ref="A36:C36"/>
    <mergeCell ref="A14:C14"/>
    <mergeCell ref="A18:C18"/>
    <mergeCell ref="A29:C29"/>
    <mergeCell ref="A35:C35"/>
    <mergeCell ref="N6:N7"/>
    <mergeCell ref="O6:P6"/>
    <mergeCell ref="Q6:R6"/>
    <mergeCell ref="S6:T6"/>
    <mergeCell ref="L6:L7"/>
    <mergeCell ref="M6:M7"/>
    <mergeCell ref="H6:I6"/>
    <mergeCell ref="J6:K6"/>
    <mergeCell ref="E6:E7"/>
    <mergeCell ref="F6:G6"/>
    <mergeCell ref="A6:A7"/>
    <mergeCell ref="B6:B7"/>
    <mergeCell ref="C6:C7"/>
    <mergeCell ref="D6:D7"/>
  </mergeCells>
  <printOptions/>
  <pageMargins left="0.27" right="0.24" top="0.22" bottom="0.18" header="0.17" footer="0.1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Huy Hanh</cp:lastModifiedBy>
  <cp:lastPrinted>2012-11-29T07:41:46Z</cp:lastPrinted>
  <dcterms:created xsi:type="dcterms:W3CDTF">2004-12-02T14:03:24Z</dcterms:created>
  <dcterms:modified xsi:type="dcterms:W3CDTF">2012-11-29T07:43:37Z</dcterms:modified>
  <cp:category/>
  <cp:version/>
  <cp:contentType/>
  <cp:contentStatus/>
</cp:coreProperties>
</file>